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50" yWindow="105" windowWidth="9915" windowHeight="12300" tabRatio="946" firstSheet="13" activeTab="56"/>
  </bookViews>
  <sheets>
    <sheet name="1" sheetId="1" r:id="rId1"/>
    <sheet name="таб3 ДЭС" sheetId="118" state="hidden" r:id="rId2"/>
    <sheet name="2" sheetId="199" r:id="rId3"/>
    <sheet name="3" sheetId="131" r:id="rId4"/>
    <sheet name="4" sheetId="133" r:id="rId5"/>
    <sheet name="5" sheetId="23" r:id="rId6"/>
    <sheet name="7" sheetId="202" r:id="rId7"/>
    <sheet name="6" sheetId="201" r:id="rId8"/>
    <sheet name="8" sheetId="203" r:id="rId9"/>
    <sheet name="9" sheetId="121" r:id="rId10"/>
    <sheet name="10" sheetId="129" r:id="rId11"/>
    <sheet name="таб многокв дом" sheetId="84" state="hidden" r:id="rId12"/>
    <sheet name="11" sheetId="204" r:id="rId13"/>
    <sheet name="12" sheetId="205" r:id="rId14"/>
    <sheet name="13" sheetId="206" r:id="rId15"/>
    <sheet name="14" sheetId="207" r:id="rId16"/>
    <sheet name="15" sheetId="208" r:id="rId17"/>
    <sheet name="16" sheetId="209" r:id="rId18"/>
    <sheet name="17" sheetId="212" r:id="rId19"/>
    <sheet name="18" sheetId="154" r:id="rId20"/>
    <sheet name="19" sheetId="157" r:id="rId21"/>
    <sheet name="21" sheetId="211" r:id="rId22"/>
    <sheet name="22" sheetId="182" r:id="rId23"/>
    <sheet name="23" sheetId="213" r:id="rId24"/>
    <sheet name="24" sheetId="214" r:id="rId25"/>
    <sheet name="25" sheetId="215" r:id="rId26"/>
    <sheet name="26" sheetId="195" r:id="rId27"/>
    <sheet name="27" sheetId="219" r:id="rId28"/>
    <sheet name="28" sheetId="220" r:id="rId29"/>
    <sheet name="29" sheetId="221" r:id="rId30"/>
    <sheet name="30" sheetId="223" r:id="rId31"/>
    <sheet name="31" sheetId="216" r:id="rId32"/>
    <sheet name="32" sheetId="142" r:id="rId33"/>
    <sheet name="33" sheetId="66" r:id="rId34"/>
    <sheet name="34" sheetId="143" r:id="rId35"/>
    <sheet name="35" sheetId="33" r:id="rId36"/>
    <sheet name="36" sheetId="145" r:id="rId37"/>
    <sheet name="37" sheetId="146" r:id="rId38"/>
    <sheet name="38" sheetId="147" r:id="rId39"/>
    <sheet name="39" sheetId="148" r:id="rId40"/>
    <sheet name="40" sheetId="149" r:id="rId41"/>
    <sheet name="41" sheetId="32" r:id="rId42"/>
    <sheet name="42" sheetId="150" r:id="rId43"/>
    <sheet name="43" sheetId="39" r:id="rId44"/>
    <sheet name="44" sheetId="43" r:id="rId45"/>
    <sheet name="45" sheetId="47" r:id="rId46"/>
    <sheet name="46" sheetId="13" r:id="rId47"/>
    <sheet name="47" sheetId="123" r:id="rId48"/>
    <sheet name="48" sheetId="189" r:id="rId49"/>
    <sheet name="49" sheetId="190" r:id="rId50"/>
    <sheet name="50" sheetId="191" r:id="rId51"/>
    <sheet name="51" sheetId="192" r:id="rId52"/>
    <sheet name="52" sheetId="193" r:id="rId53"/>
    <sheet name="53" sheetId="194" r:id="rId54"/>
    <sheet name="54" sheetId="152" r:id="rId55"/>
    <sheet name="55" sheetId="30" r:id="rId56"/>
    <sheet name="56" sheetId="153" r:id="rId57"/>
    <sheet name="57" sheetId="196" r:id="rId58"/>
    <sheet name="58" sheetId="222" r:id="rId59"/>
    <sheet name="59" sheetId="224" r:id="rId60"/>
    <sheet name="Лист2" sheetId="218" r:id="rId61"/>
  </sheets>
  <definedNames>
    <definedName name="BossProviderVariable?_0e372130_22e1_45a0_937b_d53d7b5e4a01" hidden="1">"25_01_2006"</definedName>
    <definedName name="Print_Area" localSheetId="0">'1'!$A$1:$E$26</definedName>
    <definedName name="Print_Area" localSheetId="10">'10'!$A$1:$E$28</definedName>
    <definedName name="Print_Area" localSheetId="12">'11'!$A$1:$E$10</definedName>
    <definedName name="Print_Area" localSheetId="14">'13'!$A$1:$E$11</definedName>
    <definedName name="Print_Area" localSheetId="16">'15'!$A$1:$E$25</definedName>
    <definedName name="Print_Area" localSheetId="2">'2'!$A$1:$E$28</definedName>
    <definedName name="Print_Area" localSheetId="23">'23'!$A$1:$E$13</definedName>
    <definedName name="Print_Area" localSheetId="26">'26'!$A$1:$E$18</definedName>
    <definedName name="Print_Area" localSheetId="3">'3'!$A$1:$E$18</definedName>
    <definedName name="Print_Area" localSheetId="32">'32'!$A$1:$E$28</definedName>
    <definedName name="Print_Area" localSheetId="33">'33'!$A$1:$I$31</definedName>
    <definedName name="Print_Area" localSheetId="34">'34'!$A$1:$E$14</definedName>
    <definedName name="Print_Area" localSheetId="35">'35'!$A$1:$E$28</definedName>
    <definedName name="Print_Area" localSheetId="36">'36'!$A$1:$E$28</definedName>
    <definedName name="Print_Area" localSheetId="37">'37'!$A$1:$E$28</definedName>
    <definedName name="Print_Area" localSheetId="38">'38'!$A$1:$E$28</definedName>
    <definedName name="Print_Area" localSheetId="39">'39'!$A$1:$E$26</definedName>
    <definedName name="Print_Area" localSheetId="4">'4'!$A$1:$E$27</definedName>
    <definedName name="Print_Area" localSheetId="40">'40'!$A$1:$E$28</definedName>
    <definedName name="Print_Area" localSheetId="41">'41'!$A$1:$E$20</definedName>
    <definedName name="Print_Area" localSheetId="46">'46'!$A$1:$E$27</definedName>
    <definedName name="Print_Area" localSheetId="49">'49'!$A$1:$E$26</definedName>
    <definedName name="Print_Area" localSheetId="5">'5'!$A$1:$E$22</definedName>
    <definedName name="Print_Area" localSheetId="51">'51'!$A$1:$E$28</definedName>
    <definedName name="Print_Area" localSheetId="52">'52'!$A$1:$E$11</definedName>
    <definedName name="Print_Area" localSheetId="54">'54'!$A$1:$E$28</definedName>
    <definedName name="Print_Area" localSheetId="55">'55'!$A$1:$E$28</definedName>
    <definedName name="Print_Area" localSheetId="7">'6'!$A$2:$E$13</definedName>
    <definedName name="Print_Area" localSheetId="6">'7'!$A$1:$E$12</definedName>
    <definedName name="Print_Titles" localSheetId="46">'46'!$7:$7</definedName>
  </definedNames>
  <calcPr calcId="144525"/>
</workbook>
</file>

<file path=xl/calcChain.xml><?xml version="1.0" encoding="utf-8"?>
<calcChain xmlns="http://schemas.openxmlformats.org/spreadsheetml/2006/main">
  <c r="D28" i="152" l="1"/>
  <c r="E28" i="152" s="1"/>
  <c r="C20" i="212"/>
  <c r="D10" i="224"/>
  <c r="C10" i="224"/>
  <c r="E8" i="224"/>
  <c r="D11" i="223"/>
  <c r="E11" i="223"/>
  <c r="C11" i="223"/>
  <c r="E9" i="223"/>
  <c r="E8" i="223"/>
  <c r="D12" i="222"/>
  <c r="C12" i="222"/>
  <c r="E10" i="222"/>
  <c r="E9" i="222"/>
  <c r="E8" i="222"/>
  <c r="D10" i="221"/>
  <c r="E10" i="221" s="1"/>
  <c r="C10" i="221"/>
  <c r="E8" i="221"/>
  <c r="D13" i="220"/>
  <c r="C13" i="220"/>
  <c r="E11" i="220"/>
  <c r="E10" i="220"/>
  <c r="E9" i="220"/>
  <c r="E8" i="220"/>
  <c r="D13" i="219"/>
  <c r="C13" i="219"/>
  <c r="E11" i="219"/>
  <c r="E10" i="219"/>
  <c r="E9" i="219"/>
  <c r="E8" i="219"/>
  <c r="D18" i="195"/>
  <c r="E18" i="195" s="1"/>
  <c r="C27" i="216"/>
  <c r="D19" i="214"/>
  <c r="D28" i="182"/>
  <c r="D27" i="211"/>
  <c r="D16" i="154"/>
  <c r="D20" i="212"/>
  <c r="E20" i="212" s="1"/>
  <c r="C27" i="211"/>
  <c r="D28" i="30"/>
  <c r="C28" i="30"/>
  <c r="E8" i="195"/>
  <c r="E9" i="195"/>
  <c r="E10" i="195"/>
  <c r="E11" i="195"/>
  <c r="E12" i="195"/>
  <c r="E13" i="195"/>
  <c r="E14" i="195"/>
  <c r="E15" i="195"/>
  <c r="E16" i="195"/>
  <c r="C26" i="190"/>
  <c r="E14" i="23"/>
  <c r="D15" i="196"/>
  <c r="C15" i="196"/>
  <c r="E13" i="196"/>
  <c r="E12" i="196"/>
  <c r="E11" i="196"/>
  <c r="E10" i="196"/>
  <c r="E9" i="196"/>
  <c r="E8" i="196"/>
  <c r="C18" i="195"/>
  <c r="C28" i="152"/>
  <c r="E9" i="152"/>
  <c r="E10" i="152"/>
  <c r="E11" i="152"/>
  <c r="E12" i="152"/>
  <c r="E13" i="152"/>
  <c r="E14" i="152"/>
  <c r="E15" i="152"/>
  <c r="E16" i="152"/>
  <c r="E17" i="152"/>
  <c r="E18" i="152"/>
  <c r="E19" i="152"/>
  <c r="E20" i="152"/>
  <c r="E21" i="152"/>
  <c r="E22" i="152"/>
  <c r="E23" i="152"/>
  <c r="E24" i="152"/>
  <c r="E25" i="152"/>
  <c r="E26" i="152"/>
  <c r="D27" i="216"/>
  <c r="E27" i="216"/>
  <c r="E25" i="216"/>
  <c r="E24" i="216"/>
  <c r="E23" i="216"/>
  <c r="E22" i="216"/>
  <c r="E21" i="216"/>
  <c r="E20" i="216"/>
  <c r="E19" i="216"/>
  <c r="E9" i="216"/>
  <c r="E10" i="216"/>
  <c r="E11" i="216"/>
  <c r="E12" i="216"/>
  <c r="E13" i="216"/>
  <c r="E14" i="216"/>
  <c r="E15" i="216"/>
  <c r="E16" i="216"/>
  <c r="E17" i="216"/>
  <c r="E18" i="216"/>
  <c r="E8" i="216"/>
  <c r="C28" i="192"/>
  <c r="E26" i="192"/>
  <c r="E25" i="192"/>
  <c r="C28" i="191"/>
  <c r="I31" i="66"/>
  <c r="E9" i="212"/>
  <c r="E10" i="212"/>
  <c r="E11" i="212"/>
  <c r="E12" i="212"/>
  <c r="E13" i="212"/>
  <c r="E14" i="212"/>
  <c r="E15" i="212"/>
  <c r="E16" i="212"/>
  <c r="E17" i="212"/>
  <c r="E18" i="212"/>
  <c r="D11" i="157"/>
  <c r="C11" i="157"/>
  <c r="E9" i="157"/>
  <c r="E9" i="215"/>
  <c r="E10" i="154"/>
  <c r="E13" i="154"/>
  <c r="E14" i="154"/>
  <c r="E9" i="214"/>
  <c r="E10" i="214"/>
  <c r="E11" i="214"/>
  <c r="E12" i="214"/>
  <c r="E13" i="214"/>
  <c r="E14" i="214"/>
  <c r="E15" i="214"/>
  <c r="E16" i="214"/>
  <c r="E17" i="214"/>
  <c r="C10" i="205"/>
  <c r="E19" i="129"/>
  <c r="E19" i="133"/>
  <c r="E20" i="133"/>
  <c r="E21" i="133"/>
  <c r="E13" i="131"/>
  <c r="E10" i="131"/>
  <c r="C13" i="213"/>
  <c r="C10" i="207"/>
  <c r="E8" i="121"/>
  <c r="C22" i="23"/>
  <c r="E22" i="23" s="1"/>
  <c r="D12" i="215"/>
  <c r="E12" i="215" s="1"/>
  <c r="C12" i="215"/>
  <c r="E10" i="215"/>
  <c r="E8" i="215"/>
  <c r="C19" i="214"/>
  <c r="E8" i="214"/>
  <c r="D13" i="213"/>
  <c r="E13" i="213" s="1"/>
  <c r="E11" i="213"/>
  <c r="E10" i="213"/>
  <c r="E9" i="213"/>
  <c r="E8" i="213"/>
  <c r="E8" i="212"/>
  <c r="E25" i="211"/>
  <c r="E24" i="211"/>
  <c r="E23" i="211"/>
  <c r="E22" i="211"/>
  <c r="E21" i="211"/>
  <c r="E20" i="211"/>
  <c r="E19" i="211"/>
  <c r="E18" i="211"/>
  <c r="E17" i="211"/>
  <c r="E16" i="211"/>
  <c r="E15" i="211"/>
  <c r="E14" i="211"/>
  <c r="E13" i="211"/>
  <c r="E12" i="211"/>
  <c r="E11" i="211"/>
  <c r="E10" i="211"/>
  <c r="E9" i="211"/>
  <c r="E8" i="211"/>
  <c r="D28" i="209"/>
  <c r="E28" i="209" s="1"/>
  <c r="C28" i="209"/>
  <c r="E26" i="209"/>
  <c r="E25" i="209"/>
  <c r="E24" i="209"/>
  <c r="E23" i="209"/>
  <c r="E22" i="209"/>
  <c r="E21" i="209"/>
  <c r="E20" i="209"/>
  <c r="E19" i="209"/>
  <c r="E18" i="209"/>
  <c r="E17" i="209"/>
  <c r="E16" i="209"/>
  <c r="E15" i="209"/>
  <c r="E14" i="209"/>
  <c r="E13" i="209"/>
  <c r="E12" i="209"/>
  <c r="E11" i="209"/>
  <c r="E10" i="209"/>
  <c r="E9" i="209"/>
  <c r="E8" i="209"/>
  <c r="D25" i="208"/>
  <c r="C25" i="208"/>
  <c r="E25" i="208" s="1"/>
  <c r="E23" i="208"/>
  <c r="E22" i="208"/>
  <c r="E21" i="208"/>
  <c r="E20" i="208"/>
  <c r="E19" i="208"/>
  <c r="E18" i="208"/>
  <c r="E17" i="208"/>
  <c r="E16" i="208"/>
  <c r="E15" i="208"/>
  <c r="E14" i="208"/>
  <c r="E13" i="208"/>
  <c r="E12" i="208"/>
  <c r="E11" i="208"/>
  <c r="E10" i="208"/>
  <c r="E9" i="208"/>
  <c r="E8" i="208"/>
  <c r="D10" i="207"/>
  <c r="E10" i="207" s="1"/>
  <c r="E8" i="207"/>
  <c r="D11" i="206"/>
  <c r="E11" i="206" s="1"/>
  <c r="C11" i="206"/>
  <c r="E9" i="206"/>
  <c r="E8" i="206"/>
  <c r="D10" i="205"/>
  <c r="E10" i="205"/>
  <c r="E8" i="205"/>
  <c r="D10" i="204"/>
  <c r="C10" i="204"/>
  <c r="E8" i="204"/>
  <c r="D28" i="203"/>
  <c r="C28" i="203"/>
  <c r="E26" i="203"/>
  <c r="E25" i="203"/>
  <c r="E24" i="203"/>
  <c r="E23" i="203"/>
  <c r="E22" i="203"/>
  <c r="E21" i="203"/>
  <c r="E20" i="203"/>
  <c r="E19" i="203"/>
  <c r="E18" i="203"/>
  <c r="E17" i="203"/>
  <c r="E16" i="203"/>
  <c r="E15" i="203"/>
  <c r="E14" i="203"/>
  <c r="E13" i="203"/>
  <c r="E12" i="203"/>
  <c r="E11" i="203"/>
  <c r="E10" i="203"/>
  <c r="E9" i="203"/>
  <c r="E8" i="203"/>
  <c r="D12" i="202"/>
  <c r="C12" i="202"/>
  <c r="E10" i="202"/>
  <c r="E9" i="202"/>
  <c r="E8" i="202"/>
  <c r="D13" i="201"/>
  <c r="C13" i="201"/>
  <c r="E13" i="201" s="1"/>
  <c r="E11" i="201"/>
  <c r="E10" i="201"/>
  <c r="E9" i="201"/>
  <c r="E8" i="201"/>
  <c r="D28" i="199"/>
  <c r="C28" i="199"/>
  <c r="E26" i="199"/>
  <c r="E25" i="199"/>
  <c r="E24" i="199"/>
  <c r="E23" i="199"/>
  <c r="E22" i="199"/>
  <c r="E21" i="199"/>
  <c r="E20" i="199"/>
  <c r="E19" i="199"/>
  <c r="E18" i="199"/>
  <c r="E17" i="199"/>
  <c r="E16" i="199"/>
  <c r="E15" i="199"/>
  <c r="E14" i="199"/>
  <c r="E13" i="199"/>
  <c r="E12" i="199"/>
  <c r="E11" i="199"/>
  <c r="E10" i="199"/>
  <c r="E9" i="199"/>
  <c r="E8" i="199"/>
  <c r="D28" i="194"/>
  <c r="C28" i="194"/>
  <c r="E26" i="194"/>
  <c r="E25" i="194"/>
  <c r="E24" i="194"/>
  <c r="E23" i="194"/>
  <c r="E22" i="194"/>
  <c r="E21" i="194"/>
  <c r="E20" i="194"/>
  <c r="E19" i="194"/>
  <c r="E18" i="194"/>
  <c r="E17" i="194"/>
  <c r="E16" i="194"/>
  <c r="E15" i="194"/>
  <c r="E14" i="194"/>
  <c r="E13" i="194"/>
  <c r="E12" i="194"/>
  <c r="E11" i="194"/>
  <c r="E10" i="194"/>
  <c r="E9" i="194"/>
  <c r="E8" i="194"/>
  <c r="D11" i="193"/>
  <c r="C11" i="193"/>
  <c r="E11" i="193" s="1"/>
  <c r="E9" i="193"/>
  <c r="E8" i="193"/>
  <c r="D28" i="192"/>
  <c r="E24" i="192"/>
  <c r="E23" i="192"/>
  <c r="E22" i="192"/>
  <c r="E21" i="192"/>
  <c r="E20" i="192"/>
  <c r="E19" i="192"/>
  <c r="E18" i="192"/>
  <c r="E17" i="192"/>
  <c r="E16" i="192"/>
  <c r="E15" i="192"/>
  <c r="E14" i="192"/>
  <c r="E13" i="192"/>
  <c r="E12" i="192"/>
  <c r="E11" i="192"/>
  <c r="E10" i="192"/>
  <c r="E9" i="192"/>
  <c r="E8" i="192"/>
  <c r="D28" i="191"/>
  <c r="E25" i="191"/>
  <c r="E24" i="191"/>
  <c r="E23" i="191"/>
  <c r="E22" i="191"/>
  <c r="E21" i="191"/>
  <c r="E20" i="191"/>
  <c r="E19" i="191"/>
  <c r="E18" i="191"/>
  <c r="E17" i="191"/>
  <c r="E16" i="191"/>
  <c r="E15" i="191"/>
  <c r="E14" i="191"/>
  <c r="E13" i="191"/>
  <c r="E12" i="191"/>
  <c r="E11" i="191"/>
  <c r="E10" i="191"/>
  <c r="E9" i="191"/>
  <c r="E8" i="191"/>
  <c r="D26" i="190"/>
  <c r="E26" i="190" s="1"/>
  <c r="E24" i="190"/>
  <c r="E23" i="190"/>
  <c r="E22" i="190"/>
  <c r="E21" i="190"/>
  <c r="E20" i="190"/>
  <c r="E19" i="190"/>
  <c r="E18" i="190"/>
  <c r="E17" i="190"/>
  <c r="E16" i="190"/>
  <c r="E15" i="190"/>
  <c r="E14" i="190"/>
  <c r="E13" i="190"/>
  <c r="E12" i="190"/>
  <c r="E11" i="190"/>
  <c r="E10" i="190"/>
  <c r="E9" i="190"/>
  <c r="E8" i="190"/>
  <c r="D28" i="189"/>
  <c r="C28" i="189"/>
  <c r="E26" i="189"/>
  <c r="E25" i="189"/>
  <c r="E24" i="189"/>
  <c r="E23" i="189"/>
  <c r="E22" i="189"/>
  <c r="E21" i="189"/>
  <c r="E20" i="189"/>
  <c r="E19" i="189"/>
  <c r="E18" i="189"/>
  <c r="E17" i="189"/>
  <c r="E16" i="189"/>
  <c r="E15" i="189"/>
  <c r="E14" i="189"/>
  <c r="E13" i="189"/>
  <c r="E12" i="189"/>
  <c r="E11" i="189"/>
  <c r="E10" i="189"/>
  <c r="E9" i="189"/>
  <c r="E8" i="189"/>
  <c r="C28" i="182"/>
  <c r="E28" i="182" s="1"/>
  <c r="E26" i="182"/>
  <c r="E25" i="182"/>
  <c r="E24" i="182"/>
  <c r="E23" i="182"/>
  <c r="E22" i="182"/>
  <c r="E21" i="182"/>
  <c r="E20" i="182"/>
  <c r="E19" i="182"/>
  <c r="E18" i="182"/>
  <c r="E17" i="182"/>
  <c r="E16" i="182"/>
  <c r="E15" i="182"/>
  <c r="E14" i="182"/>
  <c r="E13" i="182"/>
  <c r="E12" i="182"/>
  <c r="E11" i="182"/>
  <c r="E10" i="182"/>
  <c r="E9" i="182"/>
  <c r="E8" i="182"/>
  <c r="E9" i="143"/>
  <c r="E10" i="143"/>
  <c r="E11" i="143"/>
  <c r="E12" i="143"/>
  <c r="C20" i="66"/>
  <c r="D20" i="66"/>
  <c r="E20" i="66" s="1"/>
  <c r="C21" i="66"/>
  <c r="D21" i="66"/>
  <c r="C22" i="66"/>
  <c r="D22" i="66"/>
  <c r="C23" i="66"/>
  <c r="E23" i="66" s="1"/>
  <c r="D23" i="66"/>
  <c r="C24" i="66"/>
  <c r="D24" i="66"/>
  <c r="C25" i="66"/>
  <c r="D25" i="66"/>
  <c r="C26" i="66"/>
  <c r="D26" i="66"/>
  <c r="C27" i="66"/>
  <c r="E27" i="66" s="1"/>
  <c r="D27" i="66"/>
  <c r="C28" i="66"/>
  <c r="D28" i="66"/>
  <c r="E28" i="66"/>
  <c r="E9" i="142"/>
  <c r="E10" i="142"/>
  <c r="E11" i="142"/>
  <c r="E14" i="142"/>
  <c r="E15" i="142"/>
  <c r="E16" i="142"/>
  <c r="E17" i="142"/>
  <c r="E20" i="142"/>
  <c r="E21" i="142"/>
  <c r="E22" i="142"/>
  <c r="E23" i="142"/>
  <c r="E26" i="142"/>
  <c r="E8" i="142"/>
  <c r="E8" i="153"/>
  <c r="E9" i="153"/>
  <c r="E10" i="153"/>
  <c r="E11" i="153"/>
  <c r="E12" i="153"/>
  <c r="E13" i="153"/>
  <c r="E14" i="153"/>
  <c r="E15" i="153"/>
  <c r="E16" i="153"/>
  <c r="E17" i="153"/>
  <c r="E18" i="153"/>
  <c r="E19" i="153"/>
  <c r="E20" i="153"/>
  <c r="E21" i="153"/>
  <c r="E22" i="153"/>
  <c r="E23" i="153"/>
  <c r="E24" i="153"/>
  <c r="E25" i="153"/>
  <c r="E26" i="153"/>
  <c r="C28" i="153"/>
  <c r="D28" i="153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8" i="152"/>
  <c r="E8" i="123"/>
  <c r="E9" i="123"/>
  <c r="E10" i="123"/>
  <c r="E11" i="123"/>
  <c r="E12" i="123"/>
  <c r="E13" i="123"/>
  <c r="E14" i="123"/>
  <c r="E15" i="123"/>
  <c r="E16" i="123"/>
  <c r="E17" i="123"/>
  <c r="E18" i="123"/>
  <c r="E19" i="123"/>
  <c r="E20" i="123"/>
  <c r="E21" i="123"/>
  <c r="E22" i="123"/>
  <c r="E23" i="123"/>
  <c r="E24" i="123"/>
  <c r="E25" i="123"/>
  <c r="E26" i="123"/>
  <c r="C28" i="123"/>
  <c r="D28" i="12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C27" i="13"/>
  <c r="D27" i="13"/>
  <c r="E27" i="13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C28" i="47"/>
  <c r="E28" i="47" s="1"/>
  <c r="D28" i="47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C28" i="43"/>
  <c r="D28" i="43"/>
  <c r="E28" i="43" s="1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C28" i="39"/>
  <c r="D28" i="39"/>
  <c r="E28" i="39" s="1"/>
  <c r="E8" i="150"/>
  <c r="E9" i="150"/>
  <c r="E10" i="150"/>
  <c r="E11" i="150"/>
  <c r="E12" i="150"/>
  <c r="E13" i="150"/>
  <c r="E14" i="150"/>
  <c r="E15" i="150"/>
  <c r="E16" i="150"/>
  <c r="E17" i="150"/>
  <c r="E18" i="150"/>
  <c r="E19" i="150"/>
  <c r="E20" i="150"/>
  <c r="E21" i="150"/>
  <c r="E22" i="150"/>
  <c r="E23" i="150"/>
  <c r="E24" i="150"/>
  <c r="E25" i="150"/>
  <c r="E26" i="150"/>
  <c r="C28" i="150"/>
  <c r="D28" i="150"/>
  <c r="E8" i="32"/>
  <c r="E9" i="32"/>
  <c r="E10" i="32"/>
  <c r="E11" i="32"/>
  <c r="E12" i="32"/>
  <c r="E13" i="32"/>
  <c r="E14" i="32"/>
  <c r="E15" i="32"/>
  <c r="E16" i="32"/>
  <c r="E17" i="32"/>
  <c r="E18" i="32"/>
  <c r="C20" i="32"/>
  <c r="D20" i="32"/>
  <c r="E8" i="149"/>
  <c r="E9" i="149"/>
  <c r="E10" i="149"/>
  <c r="E11" i="149"/>
  <c r="E12" i="149"/>
  <c r="E13" i="149"/>
  <c r="E14" i="149"/>
  <c r="E15" i="149"/>
  <c r="E16" i="149"/>
  <c r="E17" i="149"/>
  <c r="E18" i="149"/>
  <c r="E19" i="149"/>
  <c r="E20" i="149"/>
  <c r="E21" i="149"/>
  <c r="E22" i="149"/>
  <c r="E23" i="149"/>
  <c r="E24" i="149"/>
  <c r="E25" i="149"/>
  <c r="E26" i="149"/>
  <c r="C28" i="149"/>
  <c r="E28" i="149"/>
  <c r="D28" i="149"/>
  <c r="E8" i="148"/>
  <c r="E9" i="148"/>
  <c r="E10" i="148"/>
  <c r="E11" i="148"/>
  <c r="E12" i="148"/>
  <c r="E13" i="148"/>
  <c r="E14" i="148"/>
  <c r="E15" i="148"/>
  <c r="E16" i="148"/>
  <c r="E17" i="148"/>
  <c r="E18" i="148"/>
  <c r="E19" i="148"/>
  <c r="E20" i="148"/>
  <c r="E21" i="148"/>
  <c r="E22" i="148"/>
  <c r="E23" i="148"/>
  <c r="E24" i="148"/>
  <c r="C26" i="148"/>
  <c r="D26" i="148"/>
  <c r="E26" i="148" s="1"/>
  <c r="E8" i="147"/>
  <c r="E9" i="147"/>
  <c r="E10" i="147"/>
  <c r="E11" i="147"/>
  <c r="E12" i="147"/>
  <c r="E13" i="147"/>
  <c r="E14" i="147"/>
  <c r="E15" i="147"/>
  <c r="E16" i="147"/>
  <c r="E17" i="147"/>
  <c r="E18" i="147"/>
  <c r="E19" i="147"/>
  <c r="E20" i="147"/>
  <c r="E21" i="147"/>
  <c r="E22" i="147"/>
  <c r="E23" i="147"/>
  <c r="E24" i="147"/>
  <c r="E25" i="147"/>
  <c r="E26" i="147"/>
  <c r="C28" i="147"/>
  <c r="D28" i="147"/>
  <c r="E8" i="146"/>
  <c r="E9" i="146"/>
  <c r="E10" i="146"/>
  <c r="E11" i="146"/>
  <c r="E12" i="146"/>
  <c r="E13" i="146"/>
  <c r="E14" i="146"/>
  <c r="E15" i="146"/>
  <c r="E16" i="146"/>
  <c r="E17" i="146"/>
  <c r="E18" i="146"/>
  <c r="E19" i="146"/>
  <c r="E20" i="146"/>
  <c r="E21" i="146"/>
  <c r="E22" i="146"/>
  <c r="E23" i="146"/>
  <c r="E24" i="146"/>
  <c r="E25" i="146"/>
  <c r="E26" i="146"/>
  <c r="C28" i="146"/>
  <c r="D28" i="146"/>
  <c r="E28" i="146" s="1"/>
  <c r="E8" i="145"/>
  <c r="E9" i="145"/>
  <c r="E10" i="145"/>
  <c r="E11" i="145"/>
  <c r="E12" i="145"/>
  <c r="E13" i="145"/>
  <c r="E14" i="145"/>
  <c r="E15" i="145"/>
  <c r="E16" i="145"/>
  <c r="E17" i="145"/>
  <c r="E18" i="145"/>
  <c r="E19" i="145"/>
  <c r="E20" i="145"/>
  <c r="E21" i="145"/>
  <c r="E22" i="145"/>
  <c r="E23" i="145"/>
  <c r="E24" i="145"/>
  <c r="E25" i="145"/>
  <c r="E26" i="145"/>
  <c r="C28" i="145"/>
  <c r="D28" i="145"/>
  <c r="E28" i="145" s="1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C28" i="33"/>
  <c r="D28" i="33"/>
  <c r="E8" i="143"/>
  <c r="C14" i="143"/>
  <c r="E14" i="143" s="1"/>
  <c r="D14" i="143"/>
  <c r="H31" i="66"/>
  <c r="E12" i="142"/>
  <c r="E13" i="142"/>
  <c r="E18" i="142"/>
  <c r="E19" i="142"/>
  <c r="E24" i="142"/>
  <c r="E25" i="142"/>
  <c r="E8" i="157"/>
  <c r="E8" i="154"/>
  <c r="C16" i="154"/>
  <c r="E16" i="154" s="1"/>
  <c r="E8" i="84"/>
  <c r="E9" i="84"/>
  <c r="E10" i="84"/>
  <c r="E11" i="84"/>
  <c r="C13" i="84"/>
  <c r="D13" i="84"/>
  <c r="E13" i="84" s="1"/>
  <c r="E8" i="129"/>
  <c r="E9" i="129"/>
  <c r="E10" i="129"/>
  <c r="E11" i="129"/>
  <c r="E12" i="129"/>
  <c r="E13" i="129"/>
  <c r="E14" i="129"/>
  <c r="E15" i="129"/>
  <c r="E16" i="129"/>
  <c r="E17" i="129"/>
  <c r="E18" i="129"/>
  <c r="E20" i="129"/>
  <c r="E21" i="129"/>
  <c r="E22" i="129"/>
  <c r="E23" i="129"/>
  <c r="E24" i="129"/>
  <c r="E25" i="129"/>
  <c r="E26" i="129"/>
  <c r="C28" i="129"/>
  <c r="D28" i="129"/>
  <c r="E9" i="121"/>
  <c r="E10" i="121"/>
  <c r="E11" i="121"/>
  <c r="E12" i="121"/>
  <c r="E13" i="121"/>
  <c r="E14" i="121"/>
  <c r="E15" i="121"/>
  <c r="E16" i="121"/>
  <c r="E17" i="121"/>
  <c r="E18" i="121"/>
  <c r="E19" i="121"/>
  <c r="E20" i="121"/>
  <c r="E21" i="121"/>
  <c r="E22" i="121"/>
  <c r="E23" i="121"/>
  <c r="E24" i="121"/>
  <c r="E25" i="121"/>
  <c r="E26" i="121"/>
  <c r="C28" i="121"/>
  <c r="D28" i="121"/>
  <c r="E28" i="121"/>
  <c r="E8" i="23"/>
  <c r="E9" i="23"/>
  <c r="E10" i="23"/>
  <c r="E11" i="23"/>
  <c r="E12" i="23"/>
  <c r="E13" i="23"/>
  <c r="E15" i="23"/>
  <c r="E16" i="23"/>
  <c r="E17" i="23"/>
  <c r="E18" i="23"/>
  <c r="E19" i="23"/>
  <c r="E20" i="23"/>
  <c r="D22" i="23"/>
  <c r="E8" i="133"/>
  <c r="E9" i="133"/>
  <c r="E10" i="133"/>
  <c r="E11" i="133"/>
  <c r="E12" i="133"/>
  <c r="E13" i="133"/>
  <c r="E14" i="133"/>
  <c r="E15" i="133"/>
  <c r="E16" i="133"/>
  <c r="E17" i="133"/>
  <c r="E18" i="133"/>
  <c r="E22" i="133"/>
  <c r="E23" i="133"/>
  <c r="E24" i="133"/>
  <c r="E25" i="133"/>
  <c r="C27" i="133"/>
  <c r="D27" i="133"/>
  <c r="E8" i="131"/>
  <c r="E9" i="131"/>
  <c r="E11" i="131"/>
  <c r="E12" i="131"/>
  <c r="E14" i="131"/>
  <c r="E15" i="131"/>
  <c r="E16" i="131"/>
  <c r="C18" i="131"/>
  <c r="D18" i="131"/>
  <c r="E18" i="131" s="1"/>
  <c r="E8" i="118"/>
  <c r="E9" i="118"/>
  <c r="E10" i="118"/>
  <c r="E11" i="118"/>
  <c r="E12" i="118"/>
  <c r="E13" i="118"/>
  <c r="E14" i="118"/>
  <c r="E15" i="118"/>
  <c r="C17" i="118"/>
  <c r="D17" i="118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C26" i="1"/>
  <c r="D26" i="1"/>
  <c r="D28" i="142"/>
  <c r="C28" i="142"/>
  <c r="E28" i="142" s="1"/>
  <c r="D12" i="66"/>
  <c r="E12" i="66" s="1"/>
  <c r="D17" i="66"/>
  <c r="E17" i="66" s="1"/>
  <c r="F31" i="66"/>
  <c r="C16" i="66"/>
  <c r="C10" i="66"/>
  <c r="C12" i="66"/>
  <c r="D19" i="66"/>
  <c r="E19" i="66" s="1"/>
  <c r="C11" i="66"/>
  <c r="C17" i="66"/>
  <c r="C18" i="66"/>
  <c r="C14" i="66"/>
  <c r="D11" i="66"/>
  <c r="C13" i="66"/>
  <c r="C31" i="66" s="1"/>
  <c r="D14" i="66"/>
  <c r="E14" i="66" s="1"/>
  <c r="D16" i="66"/>
  <c r="E16" i="66" s="1"/>
  <c r="D18" i="66"/>
  <c r="E18" i="66" s="1"/>
  <c r="C15" i="66"/>
  <c r="D13" i="66"/>
  <c r="E13" i="66" s="1"/>
  <c r="D15" i="66"/>
  <c r="E15" i="66" s="1"/>
  <c r="D10" i="66"/>
  <c r="E10" i="66" s="1"/>
  <c r="G31" i="66"/>
  <c r="C19" i="66"/>
  <c r="E19" i="214"/>
  <c r="E28" i="191"/>
  <c r="E28" i="147"/>
  <c r="E11" i="157"/>
  <c r="D31" i="66"/>
  <c r="E12" i="222"/>
  <c r="E24" i="66"/>
  <c r="E28" i="33"/>
  <c r="E26" i="66"/>
  <c r="E11" i="66"/>
  <c r="E27" i="133"/>
  <c r="E10" i="224"/>
  <c r="E20" i="32"/>
  <c r="E28" i="199"/>
  <c r="E28" i="203"/>
  <c r="E26" i="1"/>
  <c r="E28" i="123"/>
  <c r="E10" i="204"/>
  <c r="E28" i="30"/>
  <c r="E22" i="66"/>
  <c r="E28" i="150"/>
  <c r="E28" i="153"/>
  <c r="E21" i="66"/>
  <c r="E28" i="189"/>
  <c r="E28" i="194"/>
  <c r="E28" i="129"/>
  <c r="E12" i="202"/>
  <c r="E28" i="192"/>
  <c r="E27" i="211"/>
  <c r="E13" i="220"/>
  <c r="E25" i="66"/>
  <c r="E13" i="219"/>
  <c r="E17" i="118"/>
  <c r="E15" i="196"/>
  <c r="E31" i="66" l="1"/>
</calcChain>
</file>

<file path=xl/sharedStrings.xml><?xml version="1.0" encoding="utf-8"?>
<sst xmlns="http://schemas.openxmlformats.org/spreadsheetml/2006/main" count="1292" uniqueCount="103">
  <si>
    <t>(тыс. рублей)</t>
  </si>
  <si>
    <t>№ п/п</t>
  </si>
  <si>
    <t xml:space="preserve">Наименование </t>
  </si>
  <si>
    <t>Сумма на год</t>
  </si>
  <si>
    <t>Бай-Тайгинский</t>
  </si>
  <si>
    <t>Барун-Хемчикский</t>
  </si>
  <si>
    <t xml:space="preserve">Каа-Хемский </t>
  </si>
  <si>
    <t>Кызылский</t>
  </si>
  <si>
    <t>Монгун-Тайгинский</t>
  </si>
  <si>
    <t>Овюрский</t>
  </si>
  <si>
    <t>Пий-Хемский</t>
  </si>
  <si>
    <t>Сут-Хольский</t>
  </si>
  <si>
    <t>Тандинский</t>
  </si>
  <si>
    <t>Тес-Хемский</t>
  </si>
  <si>
    <t>Тере-Хольский</t>
  </si>
  <si>
    <t>Тоджинский</t>
  </si>
  <si>
    <t>Улуг-Хемский</t>
  </si>
  <si>
    <t>Чаа-Хольский</t>
  </si>
  <si>
    <t>Чеди-Хольский</t>
  </si>
  <si>
    <t>Эрзинский</t>
  </si>
  <si>
    <t>г.Ак-Довурак</t>
  </si>
  <si>
    <t>Итого</t>
  </si>
  <si>
    <t xml:space="preserve">Сумма на год </t>
  </si>
  <si>
    <t>Дзун-Хемчикский</t>
  </si>
  <si>
    <t>в том числе:</t>
  </si>
  <si>
    <t>ИСПОЛНЕНИЕ</t>
  </si>
  <si>
    <t>Исполнено</t>
  </si>
  <si>
    <t xml:space="preserve">ИСПОЛНЕНИЕ </t>
  </si>
  <si>
    <t xml:space="preserve">Исполнено </t>
  </si>
  <si>
    <t xml:space="preserve">Дзун-Хемчикский </t>
  </si>
  <si>
    <t>г. Кызыл</t>
  </si>
  <si>
    <t>% исполнения</t>
  </si>
  <si>
    <t>общие образовательные учреждения</t>
  </si>
  <si>
    <t>дошкольные образовательные учреждения</t>
  </si>
  <si>
    <t>г.Кызыл</t>
  </si>
  <si>
    <t>г. Ак-Довурак</t>
  </si>
  <si>
    <t>Каа-Хемский</t>
  </si>
  <si>
    <t>Сумма на год, всего</t>
  </si>
  <si>
    <t>субсидий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многоквартироном доме 
за первый квартал 2019 года</t>
  </si>
  <si>
    <t>субсидий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
за первый квартал 2020 года</t>
  </si>
  <si>
    <t xml:space="preserve">Барун-Хемчикский </t>
  </si>
  <si>
    <t xml:space="preserve"> субвенций на осуществление государственных полномочий по созданию, организации и обеспечению деятельности административных комиссий             за первое полугодие 2024 года</t>
  </si>
  <si>
    <t>субвенций на реализацию Закона Республики Тыва "О погребении и похоронном деле в Республике Тыва" за первое полугодие 2024 года</t>
  </si>
  <si>
    <t xml:space="preserve"> субвенций на осуществление  первичного воинского учета на территориях, где отсутствуют военные комиссариаты за первое полугодие 2024 года</t>
  </si>
  <si>
    <t>субвенций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первое полугодие  2024 года</t>
  </si>
  <si>
    <t>субвенций на мероприятия по проведению оздоровительной кампании детей, за первое полугодие 2024 года</t>
  </si>
  <si>
    <t>субвенций местным бюджетам на предоставление льгот сельским специалистам по жилищно-коммунальным услугам, за первое полугодие 2024 года</t>
  </si>
  <si>
    <t>субвенций на осуществление полномочий по составлению (изменению) списков кандидатов в присяжные заседатели федеральных судов общей юрисдикции в Республике Тыва за первое полугодие 2024 года</t>
  </si>
  <si>
    <t>субвенций на осуществление государственных полномочий по установлению запрета на розничную продажу алкогольной продукции в Республике Тыва за первое полугодие 2024 года</t>
  </si>
  <si>
    <t>субвенций на обеспечение равной доступности услуг общественного транспорта для отдельных категорий граждан за первое полугодие 2024 года</t>
  </si>
  <si>
    <t>субвенций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за первое полугодие 2024 года</t>
  </si>
  <si>
    <t>субвенций на содержание специалистов, осуществляющих переданные полномочия Республики Тыва по опеке и попечительству за первое полугодие 2024 года</t>
  </si>
  <si>
    <t>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
за первое полугодие 2024 года</t>
  </si>
  <si>
    <t>межбюджетных трансфертов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 - 2022"  за первое полугодие 2024 года</t>
  </si>
  <si>
    <t xml:space="preserve"> субвенций на осуществление переданных полномочий по образованию и организации деятельности комиссий по делам несовершеннолетних, за первое полугодие 2024 года</t>
  </si>
  <si>
    <t>субвенций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образования, за первое полугодие 2024 года</t>
  </si>
  <si>
    <t>субвенций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репрессий, за первое полугодие 2024 года</t>
  </si>
  <si>
    <t>субвенций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N 1560 ВХ-1 "О наделении органов
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ребенка, за первое полугодие 2024 года</t>
  </si>
  <si>
    <t>субвенций местным бюджетам на осуществление переданных полномочий Республики Тыва органам местного самоуправления Республики Тыва в соответствии со статьей 1 Закона Республики Тыва от 28 декабря 2005 года N 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Тыва", за первое полугодие 2024 года</t>
  </si>
  <si>
    <t>субвенций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N 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тыла,  за первое полугодие 2024 года</t>
  </si>
  <si>
    <t>субвенций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ВХ-1 "О наделении органов
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услуг, за первое полугодие 2024 года</t>
  </si>
  <si>
    <t>субвенций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ВХ-1 "О наделении органов
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услуг, за первое полугодие 2024 года</t>
  </si>
  <si>
    <t xml:space="preserve"> субвенций на оплату жилищно-коммунальных услуг отдельным категориям граждан, за первое полугодие 2024 года</t>
  </si>
  <si>
    <t>субвенций на компенсацию отдельным категориям граждан оплаты взноса на капитальный ремонт общего имущества в многоквартирном доме,                             за первое полугодие 2024 года</t>
  </si>
  <si>
    <t xml:space="preserve">субвенций на реализацию Закона Республики Тыва "О предоставлении субвенций местным бюджетам на обеспечение
государственных гарантий реализации прав на получение общедоступного и бесплатного дошкольного образования
в муниципальных дошкольных образовательных организациях, общедоступного и бесплатного дошкольного, начального
общего, основного общего, среднего общего образования в муниципальных общеобразовательных организациях,
обеспечение дополнительного образования детей в муниципальных общеобразовательных организациях",
 за первое полугодие 2024 года 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</si>
  <si>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за первое полугодие 2024 года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</si>
  <si>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 за первое полугодие 2024 года</t>
  </si>
  <si>
    <t>субсидии на современный облик сельских территорий за первое полугодие 2024 года</t>
  </si>
  <si>
    <t>субсидии на строительство жилья, предоставляемого по договору найма жилого помещения за первое полугодие 2024 года</t>
  </si>
  <si>
    <t>субсидий на реализацию мероприятий по благоустройству сельских территорий         за первое полугодие 2024 года</t>
  </si>
  <si>
    <t>субсидий местным бюджетам на оплату услуг доступа к сети "Интернет" социально значимых объектов, за первое полугодие 2024 года</t>
  </si>
  <si>
    <t>субсидий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 за первое полугодие 2024 года</t>
  </si>
  <si>
    <t>субсидий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 за первое полугодие 2024 года</t>
  </si>
  <si>
    <t>Овюр</t>
  </si>
  <si>
    <t>субсидий на улучшение жилищных условий граждан, проживающих на сельских территориях, в рамках реализации государственной программы "Комплексное развитие сельских территорий" за первое полугодие 2024 года</t>
  </si>
  <si>
    <t>субсидий местным бюджетам на софинансирование расходов по содержанию имущества образовательных учреждений за первое полугодие 2024 года</t>
  </si>
  <si>
    <t>дотаций на выравнивание бюджетной обеспеченности муниципальных районов (городских округов) Республики Тыва
за первое полугодие 2024 года</t>
  </si>
  <si>
    <t xml:space="preserve"> дотаций на поддержку мер по обеспечению сбалансированности бюджетов муниципальных районов (городских округов) Республики Тыва за первое полугодие 2024 года</t>
  </si>
  <si>
    <t>субсидий на возмещение убытков,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 за первое полугодие 2024 года</t>
  </si>
  <si>
    <t>субсидий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                                         за первое полугодие 2024 года</t>
  </si>
  <si>
    <t>субсидий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грузов, за первое полугодие 2024 года</t>
  </si>
  <si>
    <t>субсидий местным бюджетам на содержание детей чабанов в образовательных организациях, за первое полугодие 2024 года</t>
  </si>
  <si>
    <t>субсидий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за первое полугодие 2024 года</t>
  </si>
  <si>
    <t>субсидий на реализацию по обеспечению
жильем молодых семей, за первое полугодие 2024 года</t>
  </si>
  <si>
    <t>субсидий местным бюджетам на реализацию программ формирования современной городской среды, за первое полугодие 2024 года</t>
  </si>
  <si>
    <t>субсидий  на создание виртуальных концертных залов за первое полугодие 2024 года</t>
  </si>
  <si>
    <t>cубсидий на софинансирование расходных обязательств, связанных с реализацией федеральной целевой программы "Увековечение памяти погибших при защите Отечества на 2019 - 2024 годы"
 за первое полугодие 2024 года</t>
  </si>
  <si>
    <t>субсидий из республиканского бюджета Республики Тыва бюджетам муниципальных образований Республики Тыва на реализацию губернаторского проекта "Сорунза", за первое полугодие 2024 года</t>
  </si>
  <si>
    <t>субсидий на создание модельных муниципальных библиотек за первое полугодие 2024 года</t>
  </si>
  <si>
    <t>субсидий местным бюджетам на подготовку проектов межевания
земельных участков и на проведение кадастровых работ
 за первое полугодие 2024 года</t>
  </si>
  <si>
    <t>субсидии на государственную поддержку отрасли культуры за первое полугодие 2024 года</t>
  </si>
  <si>
    <t>субсидии местным бюджетам на реконструкцию и строительство локальных систем водоснабжения  за первое полугодие 2024 года</t>
  </si>
  <si>
    <t xml:space="preserve">Кызылский </t>
  </si>
  <si>
    <t xml:space="preserve">Тес-Хемский </t>
  </si>
  <si>
    <t>субсидии местным бюджетам на ликвидацию несанкционированных мест размещения отходов  за первое полугодие 2024 года</t>
  </si>
  <si>
    <t xml:space="preserve">Эрзинский </t>
  </si>
  <si>
    <t>субсидии местным бюджетам на обеспечение мероприятий по корректировке схем территориального планирования  за первое полугодие 2024 года</t>
  </si>
  <si>
    <t>иные межбюджетные трансферты местным бюджетам за лучшую организацию деятельности по благоустройству, озеленению и чистоте  за первое полугодие 2024 года</t>
  </si>
  <si>
    <t>Субсидии местным бюджетам на обеспечение мероприятий по модернизации систем коммунальной инфраструктуры  за первое полугодие 2024 года</t>
  </si>
  <si>
    <t xml:space="preserve">      межбюджетных трансфертов местным бюджетам из резервного фонда высшего исполнительного органа государственной власти Республики Тыва  за первое полугодие 2024 года</t>
  </si>
  <si>
    <t>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 за первое полугодие 2024 года</t>
  </si>
  <si>
    <t>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первое полугодие 2024 года</t>
  </si>
  <si>
    <t>иных межбюджетных трансфертов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 за первое полугодие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</si>
</sst>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_(* #,##0.00_);_(* \(#,##0.00\);_(* &quot;-&quot;??_);_(@_)"/>
    <numFmt numFmtId="166" formatCode="#,##0.0"/>
    <numFmt numFmtId="167" formatCode="#,##0.0_ ;[Red]\-#,##0.0\ "/>
    <numFmt numFmtId="168" formatCode="#,##0.0000;[Red]\-#,##0.0000;0.0000"/>
    <numFmt numFmtId="169" formatCode="#,##0.00_р_."/>
    <numFmt numFmtId="170" formatCode="#,##0.00000"/>
    <numFmt numFmtId="171" formatCode="#,##0.0_р_."/>
    <numFmt numFmtId="172" formatCode="0.00000"/>
    <numFmt numFmtId="173" formatCode="#,##0.00000;[Red]\-#,##0.00000;0.00000"/>
    <numFmt numFmtId="174" formatCode="#,##0.000_р_."/>
  </numFmts>
  <fonts count="42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1"/>
      <color indexed="1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10"/>
      <color indexed="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28" fillId="0" borderId="3" applyNumberFormat="0">
      <alignment horizontal="right" vertical="top"/>
    </xf>
    <xf numFmtId="0" fontId="28" fillId="0" borderId="3" applyNumberFormat="0">
      <alignment horizontal="right" vertical="top"/>
    </xf>
    <xf numFmtId="0" fontId="28" fillId="21" borderId="3" applyNumberFormat="0">
      <alignment horizontal="right" vertical="top"/>
    </xf>
    <xf numFmtId="49" fontId="28" fillId="20" borderId="3">
      <alignment horizontal="left" vertical="top"/>
    </xf>
    <xf numFmtId="49" fontId="35" fillId="0" borderId="3">
      <alignment horizontal="left" vertical="top"/>
    </xf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11" borderId="3">
      <alignment horizontal="left" vertical="top" wrapText="1"/>
    </xf>
    <xf numFmtId="0" fontId="35" fillId="0" borderId="3">
      <alignment horizontal="left" vertical="top" wrapText="1"/>
    </xf>
    <xf numFmtId="0" fontId="28" fillId="2" borderId="3">
      <alignment horizontal="left" vertical="top" wrapText="1"/>
    </xf>
    <xf numFmtId="0" fontId="28" fillId="22" borderId="3">
      <alignment horizontal="left" vertical="top" wrapText="1"/>
    </xf>
    <xf numFmtId="0" fontId="28" fillId="23" borderId="3">
      <alignment horizontal="left" vertical="top" wrapText="1"/>
    </xf>
    <xf numFmtId="0" fontId="28" fillId="24" borderId="3">
      <alignment horizontal="left" vertical="top" wrapText="1"/>
    </xf>
    <xf numFmtId="0" fontId="28" fillId="0" borderId="3">
      <alignment horizontal="left" vertical="top" wrapText="1"/>
    </xf>
    <xf numFmtId="0" fontId="36" fillId="0" borderId="0">
      <alignment horizontal="left" vertical="top"/>
    </xf>
    <xf numFmtId="0" fontId="16" fillId="0" borderId="7" applyNumberFormat="0" applyFill="0" applyAlignment="0" applyProtection="0"/>
    <xf numFmtId="0" fontId="17" fillId="25" borderId="8" applyNumberFormat="0" applyAlignment="0" applyProtection="0"/>
    <xf numFmtId="0" fontId="18" fillId="0" borderId="0" applyNumberFormat="0" applyFill="0" applyBorder="0" applyAlignment="0" applyProtection="0"/>
    <xf numFmtId="0" fontId="19" fillId="26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2" fillId="0" borderId="0"/>
    <xf numFmtId="0" fontId="28" fillId="0" borderId="0"/>
    <xf numFmtId="0" fontId="3" fillId="0" borderId="0"/>
    <xf numFmtId="0" fontId="3" fillId="0" borderId="0"/>
    <xf numFmtId="0" fontId="28" fillId="11" borderId="9" applyNumberFormat="0">
      <alignment horizontal="right" vertical="top"/>
    </xf>
    <xf numFmtId="0" fontId="28" fillId="2" borderId="9" applyNumberFormat="0">
      <alignment horizontal="right" vertical="top"/>
    </xf>
    <xf numFmtId="0" fontId="28" fillId="0" borderId="3" applyNumberFormat="0">
      <alignment horizontal="right" vertical="top"/>
    </xf>
    <xf numFmtId="0" fontId="28" fillId="0" borderId="3" applyNumberFormat="0">
      <alignment horizontal="right" vertical="top"/>
    </xf>
    <xf numFmtId="0" fontId="28" fillId="22" borderId="9" applyNumberFormat="0">
      <alignment horizontal="right" vertical="top"/>
    </xf>
    <xf numFmtId="0" fontId="28" fillId="0" borderId="3" applyNumberFormat="0">
      <alignment horizontal="right" vertical="top"/>
    </xf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27" borderId="10" applyNumberFormat="0" applyFont="0" applyAlignment="0" applyProtection="0"/>
    <xf numFmtId="0" fontId="28" fillId="27" borderId="10" applyNumberFormat="0" applyFont="0" applyAlignment="0" applyProtection="0"/>
    <xf numFmtId="0" fontId="28" fillId="27" borderId="10" applyNumberFormat="0" applyFont="0" applyAlignment="0" applyProtection="0"/>
    <xf numFmtId="49" fontId="37" fillId="26" borderId="3">
      <alignment horizontal="left" vertical="top" wrapText="1"/>
    </xf>
    <xf numFmtId="49" fontId="28" fillId="0" borderId="3">
      <alignment horizontal="left" vertical="top" wrapText="1"/>
    </xf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8" fillId="24" borderId="3">
      <alignment horizontal="left" vertical="top" wrapText="1"/>
    </xf>
    <xf numFmtId="0" fontId="28" fillId="0" borderId="3">
      <alignment horizontal="left" vertical="top" wrapText="1"/>
    </xf>
  </cellStyleXfs>
  <cellXfs count="200">
    <xf numFmtId="0" fontId="0" fillId="0" borderId="0" xfId="0"/>
    <xf numFmtId="0" fontId="2" fillId="0" borderId="0" xfId="648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3" fillId="0" borderId="0" xfId="647"/>
    <xf numFmtId="0" fontId="3" fillId="0" borderId="0" xfId="647" applyBorder="1"/>
    <xf numFmtId="0" fontId="25" fillId="0" borderId="0" xfId="647" applyFont="1" applyBorder="1"/>
    <xf numFmtId="0" fontId="25" fillId="0" borderId="0" xfId="647" applyFont="1"/>
    <xf numFmtId="0" fontId="6" fillId="0" borderId="0" xfId="647" applyNumberFormat="1" applyFont="1" applyFill="1" applyBorder="1" applyAlignment="1" applyProtection="1">
      <alignment vertical="top"/>
    </xf>
    <xf numFmtId="14" fontId="26" fillId="0" borderId="0" xfId="647" applyNumberFormat="1" applyFont="1" applyFill="1" applyBorder="1" applyAlignment="1">
      <alignment horizontal="left" vertical="top" wrapText="1"/>
    </xf>
    <xf numFmtId="2" fontId="6" fillId="0" borderId="0" xfId="647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Fill="1" applyAlignment="1"/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6" fillId="0" borderId="0" xfId="0" applyFont="1"/>
    <xf numFmtId="0" fontId="4" fillId="0" borderId="12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5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647" applyNumberFormat="1" applyFont="1" applyFill="1" applyBorder="1" applyAlignment="1" applyProtection="1">
      <alignment horizontal="center" vertical="center"/>
    </xf>
    <xf numFmtId="0" fontId="30" fillId="0" borderId="0" xfId="647" applyFont="1" applyFill="1" applyBorder="1" applyAlignment="1">
      <alignment horizontal="center" vertical="center"/>
    </xf>
    <xf numFmtId="0" fontId="2" fillId="0" borderId="0" xfId="647" applyFont="1" applyAlignment="1">
      <alignment horizontal="center" vertical="center"/>
    </xf>
    <xf numFmtId="0" fontId="2" fillId="0" borderId="15" xfId="0" applyFont="1" applyBorder="1" applyAlignment="1"/>
    <xf numFmtId="167" fontId="5" fillId="0" borderId="16" xfId="0" applyNumberFormat="1" applyFont="1" applyBorder="1" applyAlignment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/>
    <xf numFmtId="166" fontId="0" fillId="0" borderId="0" xfId="0" applyNumberFormat="1"/>
    <xf numFmtId="0" fontId="2" fillId="28" borderId="17" xfId="0" applyNumberFormat="1" applyFont="1" applyFill="1" applyBorder="1" applyAlignment="1">
      <alignment horizontal="center" vertical="center"/>
    </xf>
    <xf numFmtId="169" fontId="31" fillId="28" borderId="18" xfId="0" applyNumberFormat="1" applyFont="1" applyFill="1" applyBorder="1" applyAlignment="1">
      <alignment horizontal="left" vertical="center" wrapText="1"/>
    </xf>
    <xf numFmtId="166" fontId="2" fillId="28" borderId="18" xfId="0" applyNumberFormat="1" applyFont="1" applyFill="1" applyBorder="1" applyAlignment="1">
      <alignment horizontal="center" vertical="center"/>
    </xf>
    <xf numFmtId="169" fontId="31" fillId="28" borderId="17" xfId="0" applyNumberFormat="1" applyFont="1" applyFill="1" applyBorder="1" applyAlignment="1">
      <alignment horizontal="left" vertical="center" wrapText="1"/>
    </xf>
    <xf numFmtId="166" fontId="2" fillId="28" borderId="18" xfId="357" applyNumberFormat="1" applyFont="1" applyFill="1" applyBorder="1" applyAlignment="1" applyProtection="1">
      <alignment horizontal="center" vertical="center" wrapText="1"/>
      <protection hidden="1"/>
    </xf>
    <xf numFmtId="0" fontId="2" fillId="28" borderId="19" xfId="648" applyNumberFormat="1" applyFont="1" applyFill="1" applyBorder="1" applyAlignment="1">
      <alignment horizontal="center" vertical="center"/>
    </xf>
    <xf numFmtId="166" fontId="2" fillId="28" borderId="18" xfId="645" applyNumberFormat="1" applyFont="1" applyFill="1" applyBorder="1" applyAlignment="1">
      <alignment horizontal="center" vertical="center"/>
    </xf>
    <xf numFmtId="0" fontId="4" fillId="0" borderId="12" xfId="647" applyNumberFormat="1" applyFont="1" applyFill="1" applyBorder="1" applyAlignment="1" applyProtection="1">
      <alignment horizontal="center" vertical="center" wrapText="1"/>
    </xf>
    <xf numFmtId="167" fontId="2" fillId="0" borderId="0" xfId="647" applyNumberFormat="1" applyFont="1" applyFill="1" applyBorder="1" applyAlignment="1" applyProtection="1">
      <alignment horizontal="center" vertical="center"/>
    </xf>
    <xf numFmtId="167" fontId="2" fillId="0" borderId="0" xfId="647" applyNumberFormat="1" applyFont="1" applyBorder="1" applyAlignment="1">
      <alignment horizontal="center" vertical="center"/>
    </xf>
    <xf numFmtId="0" fontId="2" fillId="0" borderId="0" xfId="647" applyNumberFormat="1" applyFont="1" applyFill="1" applyBorder="1" applyAlignment="1" applyProtection="1">
      <alignment horizontal="left" vertical="top" wrapText="1"/>
    </xf>
    <xf numFmtId="0" fontId="2" fillId="0" borderId="0" xfId="647" applyNumberFormat="1" applyFont="1" applyFill="1" applyBorder="1" applyAlignment="1" applyProtection="1">
      <alignment horizontal="left" vertical="top"/>
    </xf>
    <xf numFmtId="0" fontId="4" fillId="0" borderId="0" xfId="647" applyNumberFormat="1" applyFont="1" applyFill="1" applyBorder="1" applyAlignment="1" applyProtection="1">
      <alignment vertical="top"/>
    </xf>
    <xf numFmtId="167" fontId="4" fillId="0" borderId="0" xfId="647" applyNumberFormat="1" applyFont="1" applyFill="1" applyBorder="1" applyAlignment="1" applyProtection="1">
      <alignment horizontal="center" vertical="center"/>
    </xf>
    <xf numFmtId="167" fontId="4" fillId="0" borderId="0" xfId="647" applyNumberFormat="1" applyFont="1" applyBorder="1" applyAlignment="1">
      <alignment horizontal="center" vertical="center"/>
    </xf>
    <xf numFmtId="0" fontId="2" fillId="0" borderId="0" xfId="647" applyFont="1" applyBorder="1" applyAlignment="1">
      <alignment horizontal="center" vertical="center"/>
    </xf>
    <xf numFmtId="166" fontId="2" fillId="28" borderId="0" xfId="556" applyNumberFormat="1" applyFont="1" applyFill="1" applyBorder="1" applyAlignment="1">
      <alignment horizontal="center" vertical="center" wrapText="1"/>
    </xf>
    <xf numFmtId="169" fontId="2" fillId="28" borderId="19" xfId="648" applyNumberFormat="1" applyFont="1" applyFill="1" applyBorder="1" applyAlignment="1">
      <alignment horizontal="left" vertical="center"/>
    </xf>
    <xf numFmtId="166" fontId="2" fillId="28" borderId="12" xfId="0" applyNumberFormat="1" applyFont="1" applyFill="1" applyBorder="1" applyAlignment="1">
      <alignment horizontal="center" vertical="center"/>
    </xf>
    <xf numFmtId="174" fontId="2" fillId="28" borderId="18" xfId="357" applyNumberFormat="1" applyFont="1" applyFill="1" applyBorder="1" applyAlignment="1" applyProtection="1">
      <alignment horizontal="center" vertical="center" wrapText="1"/>
      <protection hidden="1"/>
    </xf>
    <xf numFmtId="174" fontId="2" fillId="28" borderId="18" xfId="645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71" fontId="2" fillId="28" borderId="18" xfId="645" applyNumberFormat="1" applyFont="1" applyFill="1" applyBorder="1" applyAlignment="1">
      <alignment horizontal="center" vertical="center"/>
    </xf>
    <xf numFmtId="174" fontId="2" fillId="28" borderId="18" xfId="646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/>
    <xf numFmtId="166" fontId="4" fillId="28" borderId="16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Fill="1" applyAlignment="1">
      <alignment horizontal="right"/>
    </xf>
    <xf numFmtId="0" fontId="34" fillId="0" borderId="0" xfId="0" applyFont="1" applyAlignment="1">
      <alignment horizontal="center"/>
    </xf>
    <xf numFmtId="0" fontId="33" fillId="0" borderId="0" xfId="0" applyFont="1" applyBorder="1"/>
    <xf numFmtId="168" fontId="33" fillId="28" borderId="0" xfId="327" applyNumberFormat="1" applyFont="1" applyFill="1" applyBorder="1" applyAlignment="1" applyProtection="1">
      <alignment horizontal="center" vertical="center" wrapText="1"/>
      <protection hidden="1"/>
    </xf>
    <xf numFmtId="173" fontId="33" fillId="0" borderId="0" xfId="0" applyNumberFormat="1" applyFont="1" applyBorder="1"/>
    <xf numFmtId="172" fontId="33" fillId="0" borderId="0" xfId="0" applyNumberFormat="1" applyFont="1" applyBorder="1"/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167" fontId="4" fillId="28" borderId="16" xfId="0" applyNumberFormat="1" applyFont="1" applyFill="1" applyBorder="1" applyAlignment="1">
      <alignment horizontal="center" vertical="center"/>
    </xf>
    <xf numFmtId="166" fontId="2" fillId="28" borderId="19" xfId="664" applyNumberFormat="1" applyFont="1" applyFill="1" applyBorder="1" applyAlignment="1">
      <alignment horizontal="center" vertical="center"/>
    </xf>
    <xf numFmtId="166" fontId="2" fillId="28" borderId="18" xfId="664" applyNumberFormat="1" applyFont="1" applyFill="1" applyBorder="1" applyAlignment="1">
      <alignment horizontal="center" vertical="center"/>
    </xf>
    <xf numFmtId="166" fontId="2" fillId="28" borderId="17" xfId="664" applyNumberFormat="1" applyFont="1" applyFill="1" applyBorder="1" applyAlignment="1">
      <alignment horizontal="center" vertical="center"/>
    </xf>
    <xf numFmtId="166" fontId="4" fillId="0" borderId="16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8" borderId="18" xfId="0" applyNumberFormat="1" applyFont="1" applyFill="1" applyBorder="1" applyAlignment="1">
      <alignment horizontal="center" vertical="center"/>
    </xf>
    <xf numFmtId="166" fontId="2" fillId="28" borderId="18" xfId="327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>
      <alignment horizontal="left" vertical="center" wrapText="1"/>
    </xf>
    <xf numFmtId="166" fontId="5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/>
    <xf numFmtId="166" fontId="4" fillId="0" borderId="16" xfId="0" applyNumberFormat="1" applyFont="1" applyBorder="1" applyAlignment="1">
      <alignment horizontal="center"/>
    </xf>
    <xf numFmtId="0" fontId="34" fillId="0" borderId="0" xfId="647" applyNumberFormat="1" applyFont="1" applyFill="1" applyBorder="1" applyAlignment="1" applyProtection="1">
      <alignment horizontal="center" vertical="center" wrapText="1"/>
    </xf>
    <xf numFmtId="0" fontId="4" fillId="0" borderId="16" xfId="647" applyNumberFormat="1" applyFont="1" applyFill="1" applyBorder="1" applyAlignment="1" applyProtection="1">
      <alignment horizontal="center" vertical="center"/>
    </xf>
    <xf numFmtId="0" fontId="4" fillId="0" borderId="13" xfId="647" applyNumberFormat="1" applyFont="1" applyFill="1" applyBorder="1" applyAlignment="1" applyProtection="1">
      <alignment horizontal="left" vertical="top" wrapText="1"/>
    </xf>
    <xf numFmtId="166" fontId="4" fillId="0" borderId="16" xfId="647" applyNumberFormat="1" applyFont="1" applyFill="1" applyBorder="1" applyAlignment="1" applyProtection="1">
      <alignment horizontal="center" vertical="center"/>
    </xf>
    <xf numFmtId="166" fontId="2" fillId="28" borderId="20" xfId="357" applyNumberFormat="1" applyFont="1" applyFill="1" applyBorder="1" applyAlignment="1" applyProtection="1">
      <alignment horizontal="center" vertical="center" wrapText="1"/>
      <protection hidden="1"/>
    </xf>
    <xf numFmtId="166" fontId="2" fillId="28" borderId="21" xfId="357" applyNumberFormat="1" applyFont="1" applyFill="1" applyBorder="1" applyAlignment="1" applyProtection="1">
      <alignment horizontal="center" vertical="center" wrapText="1"/>
      <protection hidden="1"/>
    </xf>
    <xf numFmtId="166" fontId="5" fillId="0" borderId="22" xfId="0" applyNumberFormat="1" applyFont="1" applyBorder="1" applyAlignment="1">
      <alignment horizontal="center" vertical="center" wrapText="1"/>
    </xf>
    <xf numFmtId="171" fontId="2" fillId="28" borderId="18" xfId="646" applyNumberFormat="1" applyFont="1" applyFill="1" applyBorder="1" applyAlignment="1" applyProtection="1">
      <alignment horizontal="center" vertical="center" wrapText="1"/>
      <protection hidden="1"/>
    </xf>
    <xf numFmtId="166" fontId="2" fillId="28" borderId="21" xfId="0" applyNumberFormat="1" applyFont="1" applyFill="1" applyBorder="1" applyAlignment="1">
      <alignment horizontal="center" vertical="center"/>
    </xf>
    <xf numFmtId="0" fontId="28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28" borderId="19" xfId="0" applyFont="1" applyFill="1" applyBorder="1" applyAlignment="1">
      <alignment horizontal="center"/>
    </xf>
    <xf numFmtId="0" fontId="2" fillId="28" borderId="19" xfId="0" applyFont="1" applyFill="1" applyBorder="1" applyAlignment="1"/>
    <xf numFmtId="171" fontId="2" fillId="28" borderId="12" xfId="555" applyNumberFormat="1" applyFont="1" applyFill="1" applyBorder="1" applyAlignment="1">
      <alignment horizontal="center" vertical="center" wrapText="1"/>
    </xf>
    <xf numFmtId="171" fontId="2" fillId="28" borderId="18" xfId="555" applyNumberFormat="1" applyFont="1" applyFill="1" applyBorder="1" applyAlignment="1">
      <alignment horizontal="center" vertical="center" wrapText="1"/>
    </xf>
    <xf numFmtId="166" fontId="2" fillId="28" borderId="18" xfId="555" applyNumberFormat="1" applyFont="1" applyFill="1" applyBorder="1" applyAlignment="1">
      <alignment horizontal="center" vertical="center" wrapText="1"/>
    </xf>
    <xf numFmtId="0" fontId="2" fillId="28" borderId="16" xfId="0" applyFont="1" applyFill="1" applyBorder="1"/>
    <xf numFmtId="0" fontId="4" fillId="28" borderId="16" xfId="0" applyFont="1" applyFill="1" applyBorder="1" applyAlignment="1"/>
    <xf numFmtId="166" fontId="2" fillId="28" borderId="21" xfId="555" applyNumberFormat="1" applyFont="1" applyFill="1" applyBorder="1" applyAlignment="1">
      <alignment horizontal="center" vertical="center" wrapText="1"/>
    </xf>
    <xf numFmtId="0" fontId="2" fillId="28" borderId="13" xfId="0" applyFont="1" applyFill="1" applyBorder="1" applyAlignment="1">
      <alignment horizontal="center"/>
    </xf>
    <xf numFmtId="166" fontId="4" fillId="28" borderId="13" xfId="0" applyNumberFormat="1" applyFont="1" applyFill="1" applyBorder="1" applyAlignment="1">
      <alignment horizontal="center"/>
    </xf>
    <xf numFmtId="166" fontId="4" fillId="28" borderId="16" xfId="555" applyNumberFormat="1" applyFont="1" applyFill="1" applyBorder="1" applyAlignment="1">
      <alignment horizontal="center" vertical="center" wrapText="1"/>
    </xf>
    <xf numFmtId="0" fontId="6" fillId="28" borderId="16" xfId="0" applyFont="1" applyFill="1" applyBorder="1" applyAlignment="1">
      <alignment horizontal="left" vertical="center"/>
    </xf>
    <xf numFmtId="0" fontId="4" fillId="28" borderId="16" xfId="0" applyFont="1" applyFill="1" applyBorder="1" applyAlignment="1">
      <alignment horizontal="left" vertical="center"/>
    </xf>
    <xf numFmtId="166" fontId="0" fillId="28" borderId="18" xfId="0" applyNumberFormat="1" applyFill="1" applyBorder="1" applyAlignment="1">
      <alignment horizontal="center" vertical="center"/>
    </xf>
    <xf numFmtId="166" fontId="0" fillId="28" borderId="17" xfId="0" applyNumberFormat="1" applyFill="1" applyBorder="1" applyAlignment="1">
      <alignment horizontal="center" vertical="center"/>
    </xf>
    <xf numFmtId="166" fontId="2" fillId="28" borderId="20" xfId="0" applyNumberFormat="1" applyFont="1" applyFill="1" applyBorder="1" applyAlignment="1">
      <alignment horizontal="center" vertical="center"/>
    </xf>
    <xf numFmtId="0" fontId="5" fillId="28" borderId="16" xfId="0" applyFont="1" applyFill="1" applyBorder="1" applyAlignment="1">
      <alignment horizontal="left" vertical="center" wrapText="1"/>
    </xf>
    <xf numFmtId="166" fontId="5" fillId="28" borderId="16" xfId="0" applyNumberFormat="1" applyFont="1" applyFill="1" applyBorder="1" applyAlignment="1">
      <alignment horizontal="center" vertical="center" wrapText="1"/>
    </xf>
    <xf numFmtId="171" fontId="2" fillId="28" borderId="20" xfId="0" applyNumberFormat="1" applyFont="1" applyFill="1" applyBorder="1" applyAlignment="1">
      <alignment horizontal="center"/>
    </xf>
    <xf numFmtId="171" fontId="2" fillId="28" borderId="21" xfId="0" applyNumberFormat="1" applyFont="1" applyFill="1" applyBorder="1" applyAlignment="1">
      <alignment horizontal="center"/>
    </xf>
    <xf numFmtId="0" fontId="2" fillId="28" borderId="16" xfId="0" applyFont="1" applyFill="1" applyBorder="1" applyAlignment="1">
      <alignment horizontal="center"/>
    </xf>
    <xf numFmtId="171" fontId="5" fillId="28" borderId="16" xfId="0" applyNumberFormat="1" applyFont="1" applyFill="1" applyBorder="1" applyAlignment="1">
      <alignment horizontal="center" vertical="center" wrapText="1"/>
    </xf>
    <xf numFmtId="171" fontId="4" fillId="28" borderId="16" xfId="0" applyNumberFormat="1" applyFont="1" applyFill="1" applyBorder="1" applyAlignment="1">
      <alignment horizontal="center" vertical="center"/>
    </xf>
    <xf numFmtId="171" fontId="4" fillId="28" borderId="16" xfId="0" applyNumberFormat="1" applyFont="1" applyFill="1" applyBorder="1" applyAlignment="1">
      <alignment horizontal="center"/>
    </xf>
    <xf numFmtId="171" fontId="2" fillId="28" borderId="20" xfId="0" applyNumberFormat="1" applyFont="1" applyFill="1" applyBorder="1" applyAlignment="1">
      <alignment horizontal="center" vertical="center"/>
    </xf>
    <xf numFmtId="171" fontId="2" fillId="28" borderId="21" xfId="0" applyNumberFormat="1" applyFont="1" applyFill="1" applyBorder="1" applyAlignment="1">
      <alignment horizontal="center" vertical="center"/>
    </xf>
    <xf numFmtId="167" fontId="2" fillId="28" borderId="21" xfId="0" applyNumberFormat="1" applyFont="1" applyFill="1" applyBorder="1" applyAlignment="1">
      <alignment horizontal="center" vertical="center"/>
    </xf>
    <xf numFmtId="167" fontId="5" fillId="28" borderId="16" xfId="0" applyNumberFormat="1" applyFont="1" applyFill="1" applyBorder="1" applyAlignment="1">
      <alignment horizontal="center" vertical="center" wrapText="1"/>
    </xf>
    <xf numFmtId="166" fontId="4" fillId="28" borderId="22" xfId="0" applyNumberFormat="1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9" fontId="2" fillId="28" borderId="12" xfId="648" applyNumberFormat="1" applyFont="1" applyFill="1" applyBorder="1" applyAlignment="1">
      <alignment horizontal="left" vertical="center"/>
    </xf>
    <xf numFmtId="166" fontId="4" fillId="28" borderId="16" xfId="645" applyNumberFormat="1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center" vertical="center" wrapText="1"/>
    </xf>
    <xf numFmtId="0" fontId="2" fillId="28" borderId="18" xfId="648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169" fontId="2" fillId="28" borderId="18" xfId="648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166" fontId="2" fillId="0" borderId="18" xfId="0" applyNumberFormat="1" applyFont="1" applyFill="1" applyBorder="1" applyAlignment="1">
      <alignment horizontal="center" vertical="center" wrapText="1"/>
    </xf>
    <xf numFmtId="166" fontId="5" fillId="0" borderId="16" xfId="0" applyNumberFormat="1" applyFont="1" applyFill="1" applyBorder="1" applyAlignment="1">
      <alignment horizontal="center" vertical="center" wrapText="1"/>
    </xf>
    <xf numFmtId="166" fontId="4" fillId="0" borderId="16" xfId="0" applyNumberFormat="1" applyFont="1" applyFill="1" applyBorder="1" applyAlignment="1">
      <alignment horizontal="center" vertical="center" wrapText="1"/>
    </xf>
    <xf numFmtId="0" fontId="2" fillId="28" borderId="12" xfId="648" applyNumberFormat="1" applyFont="1" applyFill="1" applyBorder="1" applyAlignment="1">
      <alignment horizontal="center" vertical="center"/>
    </xf>
    <xf numFmtId="0" fontId="2" fillId="0" borderId="16" xfId="0" applyFont="1" applyBorder="1"/>
    <xf numFmtId="0" fontId="7" fillId="0" borderId="18" xfId="0" applyFont="1" applyBorder="1" applyAlignment="1">
      <alignment horizontal="left" vertical="center" wrapText="1"/>
    </xf>
    <xf numFmtId="0" fontId="2" fillId="0" borderId="18" xfId="0" applyFont="1" applyBorder="1" applyAlignment="1"/>
    <xf numFmtId="0" fontId="2" fillId="28" borderId="12" xfId="0" applyFont="1" applyFill="1" applyBorder="1" applyAlignment="1"/>
    <xf numFmtId="0" fontId="2" fillId="28" borderId="13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/>
    <xf numFmtId="166" fontId="6" fillId="0" borderId="0" xfId="0" applyNumberFormat="1" applyFont="1"/>
    <xf numFmtId="166" fontId="2" fillId="0" borderId="0" xfId="0" applyNumberFormat="1" applyFont="1"/>
    <xf numFmtId="166" fontId="3" fillId="0" borderId="0" xfId="647" applyNumberFormat="1" applyBorder="1"/>
    <xf numFmtId="171" fontId="0" fillId="0" borderId="0" xfId="0" applyNumberFormat="1"/>
    <xf numFmtId="166" fontId="2" fillId="0" borderId="18" xfId="49" applyNumberFormat="1" applyFont="1" applyBorder="1" applyAlignment="1">
      <alignment horizontal="center"/>
    </xf>
    <xf numFmtId="0" fontId="4" fillId="0" borderId="14" xfId="647" applyNumberFormat="1" applyFont="1" applyFill="1" applyBorder="1" applyAlignment="1" applyProtection="1">
      <alignment horizontal="center" vertical="center" wrapText="1"/>
    </xf>
    <xf numFmtId="166" fontId="40" fillId="0" borderId="18" xfId="327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166" fontId="2" fillId="0" borderId="18" xfId="0" applyNumberFormat="1" applyFont="1" applyBorder="1" applyAlignment="1">
      <alignment horizontal="center" vertical="center" wrapText="1"/>
    </xf>
    <xf numFmtId="170" fontId="0" fillId="0" borderId="0" xfId="0" applyNumberFormat="1"/>
    <xf numFmtId="0" fontId="5" fillId="28" borderId="13" xfId="0" applyFont="1" applyFill="1" applyBorder="1" applyAlignment="1">
      <alignment horizontal="left" vertical="center" wrapText="1"/>
    </xf>
    <xf numFmtId="0" fontId="2" fillId="28" borderId="17" xfId="648" applyNumberFormat="1" applyFont="1" applyFill="1" applyBorder="1" applyAlignment="1">
      <alignment horizontal="center" vertical="center"/>
    </xf>
    <xf numFmtId="166" fontId="2" fillId="0" borderId="21" xfId="49" applyNumberFormat="1" applyFont="1" applyBorder="1" applyAlignment="1">
      <alignment horizontal="center"/>
    </xf>
    <xf numFmtId="166" fontId="2" fillId="28" borderId="21" xfId="327" applyNumberFormat="1" applyFont="1" applyFill="1" applyBorder="1" applyAlignment="1" applyProtection="1">
      <alignment horizontal="center" vertical="center" wrapText="1"/>
      <protection hidden="1"/>
    </xf>
    <xf numFmtId="166" fontId="5" fillId="28" borderId="22" xfId="0" applyNumberFormat="1" applyFont="1" applyFill="1" applyBorder="1" applyAlignment="1">
      <alignment horizontal="center" vertical="center" wrapText="1"/>
    </xf>
    <xf numFmtId="166" fontId="2" fillId="0" borderId="17" xfId="49" applyNumberFormat="1" applyFont="1" applyBorder="1" applyAlignment="1">
      <alignment horizontal="center"/>
    </xf>
    <xf numFmtId="166" fontId="2" fillId="28" borderId="17" xfId="357" applyNumberFormat="1" applyFont="1" applyFill="1" applyBorder="1" applyAlignment="1" applyProtection="1">
      <alignment horizontal="center" vertical="center" wrapText="1"/>
      <protection hidden="1"/>
    </xf>
    <xf numFmtId="166" fontId="4" fillId="28" borderId="13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166" fontId="2" fillId="28" borderId="18" xfId="646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>
      <alignment horizontal="center" vertical="center" wrapText="1"/>
    </xf>
    <xf numFmtId="171" fontId="2" fillId="28" borderId="12" xfId="0" applyNumberFormat="1" applyFont="1" applyFill="1" applyBorder="1" applyAlignment="1">
      <alignment horizontal="center"/>
    </xf>
    <xf numFmtId="171" fontId="2" fillId="28" borderId="18" xfId="0" applyNumberFormat="1" applyFont="1" applyFill="1" applyBorder="1" applyAlignment="1">
      <alignment horizontal="center"/>
    </xf>
    <xf numFmtId="171" fontId="2" fillId="28" borderId="21" xfId="0" applyNumberFormat="1" applyFont="1" applyFill="1" applyBorder="1" applyAlignment="1">
      <alignment horizontal="left"/>
    </xf>
    <xf numFmtId="166" fontId="2" fillId="0" borderId="21" xfId="0" applyNumberFormat="1" applyFont="1" applyFill="1" applyBorder="1" applyAlignment="1">
      <alignment horizontal="center" vertical="center" wrapText="1"/>
    </xf>
    <xf numFmtId="167" fontId="5" fillId="0" borderId="22" xfId="0" applyNumberFormat="1" applyFont="1" applyBorder="1" applyAlignment="1">
      <alignment horizontal="center" vertical="center" wrapText="1"/>
    </xf>
    <xf numFmtId="171" fontId="2" fillId="28" borderId="18" xfId="0" applyNumberFormat="1" applyFont="1" applyFill="1" applyBorder="1" applyAlignment="1">
      <alignment horizontal="left"/>
    </xf>
    <xf numFmtId="0" fontId="2" fillId="28" borderId="1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69" fontId="5" fillId="28" borderId="16" xfId="0" applyNumberFormat="1" applyFont="1" applyFill="1" applyBorder="1" applyAlignment="1">
      <alignment horizontal="left" vertical="center" wrapText="1"/>
    </xf>
    <xf numFmtId="166" fontId="2" fillId="0" borderId="12" xfId="49" applyNumberFormat="1" applyFont="1" applyBorder="1" applyAlignment="1">
      <alignment horizontal="center"/>
    </xf>
    <xf numFmtId="166" fontId="4" fillId="28" borderId="16" xfId="0" applyNumberFormat="1" applyFont="1" applyFill="1" applyBorder="1" applyAlignment="1">
      <alignment horizontal="center" vertical="center" wrapText="1"/>
    </xf>
    <xf numFmtId="171" fontId="2" fillId="0" borderId="21" xfId="0" applyNumberFormat="1" applyFont="1" applyFill="1" applyBorder="1" applyAlignment="1">
      <alignment horizontal="center"/>
    </xf>
    <xf numFmtId="167" fontId="5" fillId="0" borderId="16" xfId="0" applyNumberFormat="1" applyFont="1" applyFill="1" applyBorder="1" applyAlignment="1">
      <alignment horizontal="center" vertical="center" wrapText="1"/>
    </xf>
    <xf numFmtId="166" fontId="2" fillId="0" borderId="18" xfId="49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4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4" fillId="0" borderId="0" xfId="647" applyNumberFormat="1" applyFont="1" applyFill="1" applyBorder="1" applyAlignment="1" applyProtection="1">
      <alignment horizontal="center" vertical="center" wrapText="1"/>
    </xf>
    <xf numFmtId="0" fontId="4" fillId="0" borderId="0" xfId="647" applyNumberFormat="1" applyFont="1" applyFill="1" applyBorder="1" applyAlignment="1" applyProtection="1">
      <alignment horizontal="center" vertical="center" wrapText="1"/>
    </xf>
    <xf numFmtId="0" fontId="2" fillId="0" borderId="15" xfId="647" applyNumberFormat="1" applyFont="1" applyFill="1" applyBorder="1" applyAlignment="1" applyProtection="1">
      <alignment horizontal="right"/>
    </xf>
  </cellXfs>
  <cellStyles count="69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анные (редактируемые)" xfId="28"/>
    <cellStyle name="Данные (только для чтения)" xfId="29"/>
    <cellStyle name="Данные для удаления" xfId="30"/>
    <cellStyle name="Заголовки полей" xfId="31"/>
    <cellStyle name="Заголовки полей [печать]" xfId="32"/>
    <cellStyle name="Заголовок 1" xfId="33" builtinId="16" customBuiltin="1"/>
    <cellStyle name="Заголовок 2" xfId="34" builtinId="17" customBuiltin="1"/>
    <cellStyle name="Заголовок 3" xfId="35" builtinId="18" customBuiltin="1"/>
    <cellStyle name="Заголовок 4" xfId="36" builtinId="19" customBuiltin="1"/>
    <cellStyle name="Заголовок меры" xfId="37"/>
    <cellStyle name="Заголовок показателя [печать]" xfId="38"/>
    <cellStyle name="Заголовок показателя константы" xfId="39"/>
    <cellStyle name="Заголовок результата расчета" xfId="40"/>
    <cellStyle name="Заголовок свободного показателя" xfId="41"/>
    <cellStyle name="Значение фильтра" xfId="42"/>
    <cellStyle name="Значение фильтра [печать]" xfId="43"/>
    <cellStyle name="Информация о задаче" xfId="44"/>
    <cellStyle name="Итог" xfId="45" builtinId="25" customBuiltin="1"/>
    <cellStyle name="Контрольная ячейка" xfId="46" builtinId="23" customBuiltin="1"/>
    <cellStyle name="Название" xfId="47" builtinId="15" customBuiltin="1"/>
    <cellStyle name="Нейтральный" xfId="48" builtinId="28" customBuiltin="1"/>
    <cellStyle name="Обычный" xfId="0" builtinId="0"/>
    <cellStyle name="Обычный 10" xfId="49"/>
    <cellStyle name="Обычный 10 2" xfId="50"/>
    <cellStyle name="Обычный 10 2 2" xfId="51"/>
    <cellStyle name="Обычный 10 2 2 2" xfId="52"/>
    <cellStyle name="Обычный 10 2 2 2 2" xfId="53"/>
    <cellStyle name="Обычный 10 2 2 3" xfId="54"/>
    <cellStyle name="Обычный 10 2 3" xfId="55"/>
    <cellStyle name="Обычный 10 2 3 2" xfId="56"/>
    <cellStyle name="Обычный 10 2 3 2 2" xfId="57"/>
    <cellStyle name="Обычный 10 2 3 3" xfId="58"/>
    <cellStyle name="Обычный 10 2 4" xfId="59"/>
    <cellStyle name="Обычный 10 2 4 2" xfId="60"/>
    <cellStyle name="Обычный 10 2 5" xfId="61"/>
    <cellStyle name="Обычный 10 3" xfId="62"/>
    <cellStyle name="Обычный 10 3 2" xfId="63"/>
    <cellStyle name="Обычный 10 3 2 2" xfId="64"/>
    <cellStyle name="Обычный 10 3 3" xfId="65"/>
    <cellStyle name="Обычный 10 4" xfId="66"/>
    <cellStyle name="Обычный 10 4 2" xfId="67"/>
    <cellStyle name="Обычный 10 4 2 2" xfId="68"/>
    <cellStyle name="Обычный 10 4 3" xfId="69"/>
    <cellStyle name="Обычный 10 5" xfId="70"/>
    <cellStyle name="Обычный 10 5 2" xfId="71"/>
    <cellStyle name="Обычный 10 5 2 2" xfId="72"/>
    <cellStyle name="Обычный 10 5 3" xfId="73"/>
    <cellStyle name="Обычный 10 6" xfId="74"/>
    <cellStyle name="Обычный 10 6 2" xfId="75"/>
    <cellStyle name="Обычный 10 7" xfId="76"/>
    <cellStyle name="Обычный 11" xfId="77"/>
    <cellStyle name="Обычный 11 2" xfId="78"/>
    <cellStyle name="Обычный 11 2 2" xfId="79"/>
    <cellStyle name="Обычный 11 2 2 2" xfId="80"/>
    <cellStyle name="Обычный 11 2 2 2 2" xfId="81"/>
    <cellStyle name="Обычный 11 2 2 3" xfId="82"/>
    <cellStyle name="Обычный 11 2 3" xfId="83"/>
    <cellStyle name="Обычный 11 2 3 2" xfId="84"/>
    <cellStyle name="Обычный 11 2 3 2 2" xfId="85"/>
    <cellStyle name="Обычный 11 2 3 3" xfId="86"/>
    <cellStyle name="Обычный 11 2 4" xfId="87"/>
    <cellStyle name="Обычный 11 2 4 2" xfId="88"/>
    <cellStyle name="Обычный 11 2 5" xfId="89"/>
    <cellStyle name="Обычный 11 3" xfId="90"/>
    <cellStyle name="Обычный 11 3 2" xfId="91"/>
    <cellStyle name="Обычный 11 3 2 2" xfId="92"/>
    <cellStyle name="Обычный 11 3 3" xfId="93"/>
    <cellStyle name="Обычный 11 4" xfId="94"/>
    <cellStyle name="Обычный 11 4 2" xfId="95"/>
    <cellStyle name="Обычный 11 4 2 2" xfId="96"/>
    <cellStyle name="Обычный 11 4 3" xfId="97"/>
    <cellStyle name="Обычный 11 5" xfId="98"/>
    <cellStyle name="Обычный 11 5 2" xfId="99"/>
    <cellStyle name="Обычный 11 5 2 2" xfId="100"/>
    <cellStyle name="Обычный 11 5 3" xfId="101"/>
    <cellStyle name="Обычный 12" xfId="102"/>
    <cellStyle name="Обычный 12 2" xfId="103"/>
    <cellStyle name="Обычный 12 2 2" xfId="104"/>
    <cellStyle name="Обычный 12 2 2 2" xfId="105"/>
    <cellStyle name="Обычный 12 2 2 2 2" xfId="106"/>
    <cellStyle name="Обычный 12 2 2 3" xfId="107"/>
    <cellStyle name="Обычный 12 2 3" xfId="108"/>
    <cellStyle name="Обычный 12 2 3 2" xfId="109"/>
    <cellStyle name="Обычный 12 2 3 2 2" xfId="110"/>
    <cellStyle name="Обычный 12 2 3 3" xfId="111"/>
    <cellStyle name="Обычный 12 2 4" xfId="112"/>
    <cellStyle name="Обычный 12 2 4 2" xfId="113"/>
    <cellStyle name="Обычный 12 2 5" xfId="114"/>
    <cellStyle name="Обычный 12 3" xfId="115"/>
    <cellStyle name="Обычный 12 3 2" xfId="116"/>
    <cellStyle name="Обычный 12 3 2 2" xfId="117"/>
    <cellStyle name="Обычный 12 3 3" xfId="118"/>
    <cellStyle name="Обычный 12 4" xfId="119"/>
    <cellStyle name="Обычный 12 4 2" xfId="120"/>
    <cellStyle name="Обычный 12 4 2 2" xfId="121"/>
    <cellStyle name="Обычный 12 4 3" xfId="122"/>
    <cellStyle name="Обычный 12 5" xfId="123"/>
    <cellStyle name="Обычный 12 5 2" xfId="124"/>
    <cellStyle name="Обычный 12 5 2 2" xfId="125"/>
    <cellStyle name="Обычный 12 5 3" xfId="126"/>
    <cellStyle name="Обычный 12 6" xfId="127"/>
    <cellStyle name="Обычный 12 6 2" xfId="128"/>
    <cellStyle name="Обычный 12 7" xfId="129"/>
    <cellStyle name="Обычный 13" xfId="130"/>
    <cellStyle name="Обычный 13 2" xfId="131"/>
    <cellStyle name="Обычный 13 2 2" xfId="132"/>
    <cellStyle name="Обычный 13 2 2 2" xfId="133"/>
    <cellStyle name="Обычный 13 2 2 2 2" xfId="134"/>
    <cellStyle name="Обычный 13 2 2 3" xfId="135"/>
    <cellStyle name="Обычный 13 2 3" xfId="136"/>
    <cellStyle name="Обычный 13 2 3 2" xfId="137"/>
    <cellStyle name="Обычный 13 2 3 2 2" xfId="138"/>
    <cellStyle name="Обычный 13 2 3 3" xfId="139"/>
    <cellStyle name="Обычный 13 2 4" xfId="140"/>
    <cellStyle name="Обычный 13 2 4 2" xfId="141"/>
    <cellStyle name="Обычный 13 2 5" xfId="142"/>
    <cellStyle name="Обычный 13 3" xfId="143"/>
    <cellStyle name="Обычный 13 3 2" xfId="144"/>
    <cellStyle name="Обычный 13 3 2 2" xfId="145"/>
    <cellStyle name="Обычный 13 3 3" xfId="146"/>
    <cellStyle name="Обычный 13 4" xfId="147"/>
    <cellStyle name="Обычный 13 4 2" xfId="148"/>
    <cellStyle name="Обычный 13 4 2 2" xfId="149"/>
    <cellStyle name="Обычный 13 4 3" xfId="150"/>
    <cellStyle name="Обычный 13 5" xfId="151"/>
    <cellStyle name="Обычный 13 5 2" xfId="152"/>
    <cellStyle name="Обычный 13 5 2 2" xfId="153"/>
    <cellStyle name="Обычный 13 5 3" xfId="154"/>
    <cellStyle name="Обычный 13 6" xfId="155"/>
    <cellStyle name="Обычный 13 6 2" xfId="156"/>
    <cellStyle name="Обычный 13 7" xfId="157"/>
    <cellStyle name="Обычный 14" xfId="158"/>
    <cellStyle name="Обычный 14 2" xfId="159"/>
    <cellStyle name="Обычный 14 2 2" xfId="160"/>
    <cellStyle name="Обычный 14 2 2 2" xfId="161"/>
    <cellStyle name="Обычный 14 2 2 2 2" xfId="162"/>
    <cellStyle name="Обычный 14 2 2 3" xfId="163"/>
    <cellStyle name="Обычный 14 2 3" xfId="164"/>
    <cellStyle name="Обычный 14 2 3 2" xfId="165"/>
    <cellStyle name="Обычный 14 2 3 2 2" xfId="166"/>
    <cellStyle name="Обычный 14 2 3 3" xfId="167"/>
    <cellStyle name="Обычный 14 2 4" xfId="168"/>
    <cellStyle name="Обычный 14 2 4 2" xfId="169"/>
    <cellStyle name="Обычный 14 2 5" xfId="170"/>
    <cellStyle name="Обычный 14 3" xfId="171"/>
    <cellStyle name="Обычный 14 3 2" xfId="172"/>
    <cellStyle name="Обычный 14 3 2 2" xfId="173"/>
    <cellStyle name="Обычный 14 3 3" xfId="174"/>
    <cellStyle name="Обычный 14 4" xfId="175"/>
    <cellStyle name="Обычный 14 4 2" xfId="176"/>
    <cellStyle name="Обычный 14 4 2 2" xfId="177"/>
    <cellStyle name="Обычный 14 4 3" xfId="178"/>
    <cellStyle name="Обычный 14 5" xfId="179"/>
    <cellStyle name="Обычный 14 5 2" xfId="180"/>
    <cellStyle name="Обычный 14 5 2 2" xfId="181"/>
    <cellStyle name="Обычный 14 5 3" xfId="182"/>
    <cellStyle name="Обычный 14 6" xfId="183"/>
    <cellStyle name="Обычный 14 6 2" xfId="184"/>
    <cellStyle name="Обычный 14 7" xfId="185"/>
    <cellStyle name="Обычный 15" xfId="186"/>
    <cellStyle name="Обычный 15 2" xfId="187"/>
    <cellStyle name="Обычный 15 2 2" xfId="188"/>
    <cellStyle name="Обычный 15 2 2 2" xfId="189"/>
    <cellStyle name="Обычный 15 2 2 2 2" xfId="190"/>
    <cellStyle name="Обычный 15 2 2 3" xfId="191"/>
    <cellStyle name="Обычный 15 2 3" xfId="192"/>
    <cellStyle name="Обычный 15 2 3 2" xfId="193"/>
    <cellStyle name="Обычный 15 2 3 2 2" xfId="194"/>
    <cellStyle name="Обычный 15 2 3 3" xfId="195"/>
    <cellStyle name="Обычный 15 2 4" xfId="196"/>
    <cellStyle name="Обычный 15 2 4 2" xfId="197"/>
    <cellStyle name="Обычный 15 2 5" xfId="198"/>
    <cellStyle name="Обычный 15 3" xfId="199"/>
    <cellStyle name="Обычный 15 3 2" xfId="200"/>
    <cellStyle name="Обычный 15 3 2 2" xfId="201"/>
    <cellStyle name="Обычный 15 3 3" xfId="202"/>
    <cellStyle name="Обычный 15 4" xfId="203"/>
    <cellStyle name="Обычный 15 4 2" xfId="204"/>
    <cellStyle name="Обычный 15 4 2 2" xfId="205"/>
    <cellStyle name="Обычный 15 4 3" xfId="206"/>
    <cellStyle name="Обычный 15 5" xfId="207"/>
    <cellStyle name="Обычный 15 5 2" xfId="208"/>
    <cellStyle name="Обычный 15 5 2 2" xfId="209"/>
    <cellStyle name="Обычный 15 5 3" xfId="210"/>
    <cellStyle name="Обычный 15 6" xfId="211"/>
    <cellStyle name="Обычный 15 6 2" xfId="212"/>
    <cellStyle name="Обычный 15 7" xfId="213"/>
    <cellStyle name="Обычный 16" xfId="214"/>
    <cellStyle name="Обычный 16 2" xfId="215"/>
    <cellStyle name="Обычный 16 2 2" xfId="216"/>
    <cellStyle name="Обычный 16 2 2 2" xfId="217"/>
    <cellStyle name="Обычный 16 2 2 2 2" xfId="218"/>
    <cellStyle name="Обычный 16 2 2 3" xfId="219"/>
    <cellStyle name="Обычный 16 2 3" xfId="220"/>
    <cellStyle name="Обычный 16 2 3 2" xfId="221"/>
    <cellStyle name="Обычный 16 2 3 2 2" xfId="222"/>
    <cellStyle name="Обычный 16 2 3 3" xfId="223"/>
    <cellStyle name="Обычный 16 2 4" xfId="224"/>
    <cellStyle name="Обычный 16 2 4 2" xfId="225"/>
    <cellStyle name="Обычный 16 2 5" xfId="226"/>
    <cellStyle name="Обычный 16 3" xfId="227"/>
    <cellStyle name="Обычный 16 3 2" xfId="228"/>
    <cellStyle name="Обычный 16 3 2 2" xfId="229"/>
    <cellStyle name="Обычный 16 3 3" xfId="230"/>
    <cellStyle name="Обычный 16 4" xfId="231"/>
    <cellStyle name="Обычный 16 4 2" xfId="232"/>
    <cellStyle name="Обычный 16 4 2 2" xfId="233"/>
    <cellStyle name="Обычный 16 4 3" xfId="234"/>
    <cellStyle name="Обычный 16 5" xfId="235"/>
    <cellStyle name="Обычный 16 5 2" xfId="236"/>
    <cellStyle name="Обычный 16 5 2 2" xfId="237"/>
    <cellStyle name="Обычный 16 5 3" xfId="238"/>
    <cellStyle name="Обычный 16 6" xfId="239"/>
    <cellStyle name="Обычный 16 6 2" xfId="240"/>
    <cellStyle name="Обычный 16 7" xfId="241"/>
    <cellStyle name="Обычный 17" xfId="242"/>
    <cellStyle name="Обычный 17 2" xfId="243"/>
    <cellStyle name="Обычный 17 2 2" xfId="244"/>
    <cellStyle name="Обычный 17 2 2 2" xfId="245"/>
    <cellStyle name="Обычный 17 2 2 2 2" xfId="246"/>
    <cellStyle name="Обычный 17 2 2 3" xfId="247"/>
    <cellStyle name="Обычный 17 2 3" xfId="248"/>
    <cellStyle name="Обычный 17 2 3 2" xfId="249"/>
    <cellStyle name="Обычный 17 2 3 2 2" xfId="250"/>
    <cellStyle name="Обычный 17 2 3 3" xfId="251"/>
    <cellStyle name="Обычный 17 2 4" xfId="252"/>
    <cellStyle name="Обычный 17 2 4 2" xfId="253"/>
    <cellStyle name="Обычный 17 2 5" xfId="254"/>
    <cellStyle name="Обычный 17 3" xfId="255"/>
    <cellStyle name="Обычный 17 3 2" xfId="256"/>
    <cellStyle name="Обычный 17 3 2 2" xfId="257"/>
    <cellStyle name="Обычный 17 3 3" xfId="258"/>
    <cellStyle name="Обычный 17 4" xfId="259"/>
    <cellStyle name="Обычный 17 4 2" xfId="260"/>
    <cellStyle name="Обычный 17 4 2 2" xfId="261"/>
    <cellStyle name="Обычный 17 4 3" xfId="262"/>
    <cellStyle name="Обычный 17 5" xfId="263"/>
    <cellStyle name="Обычный 17 5 2" xfId="264"/>
    <cellStyle name="Обычный 17 5 2 2" xfId="265"/>
    <cellStyle name="Обычный 17 5 3" xfId="266"/>
    <cellStyle name="Обычный 17 6" xfId="267"/>
    <cellStyle name="Обычный 17 6 2" xfId="268"/>
    <cellStyle name="Обычный 17 7" xfId="269"/>
    <cellStyle name="Обычный 18" xfId="270"/>
    <cellStyle name="Обычный 18 2" xfId="271"/>
    <cellStyle name="Обычный 18 2 2" xfId="272"/>
    <cellStyle name="Обычный 18 2 2 2" xfId="273"/>
    <cellStyle name="Обычный 18 2 2 2 2" xfId="274"/>
    <cellStyle name="Обычный 18 2 2 3" xfId="275"/>
    <cellStyle name="Обычный 18 2 3" xfId="276"/>
    <cellStyle name="Обычный 18 2 3 2" xfId="277"/>
    <cellStyle name="Обычный 18 2 3 2 2" xfId="278"/>
    <cellStyle name="Обычный 18 2 3 3" xfId="279"/>
    <cellStyle name="Обычный 18 2 4" xfId="280"/>
    <cellStyle name="Обычный 18 2 4 2" xfId="281"/>
    <cellStyle name="Обычный 18 2 5" xfId="282"/>
    <cellStyle name="Обычный 18 3" xfId="283"/>
    <cellStyle name="Обычный 18 3 2" xfId="284"/>
    <cellStyle name="Обычный 18 3 2 2" xfId="285"/>
    <cellStyle name="Обычный 18 3 3" xfId="286"/>
    <cellStyle name="Обычный 18 4" xfId="287"/>
    <cellStyle name="Обычный 18 4 2" xfId="288"/>
    <cellStyle name="Обычный 18 4 2 2" xfId="289"/>
    <cellStyle name="Обычный 18 4 3" xfId="290"/>
    <cellStyle name="Обычный 18 5" xfId="291"/>
    <cellStyle name="Обычный 18 5 2" xfId="292"/>
    <cellStyle name="Обычный 18 5 2 2" xfId="293"/>
    <cellStyle name="Обычный 18 5 3" xfId="294"/>
    <cellStyle name="Обычный 18 6" xfId="295"/>
    <cellStyle name="Обычный 18 6 2" xfId="296"/>
    <cellStyle name="Обычный 18 7" xfId="297"/>
    <cellStyle name="Обычный 19" xfId="298"/>
    <cellStyle name="Обычный 19 2" xfId="299"/>
    <cellStyle name="Обычный 19 2 2" xfId="300"/>
    <cellStyle name="Обычный 19 2 2 2" xfId="301"/>
    <cellStyle name="Обычный 19 2 2 2 2" xfId="302"/>
    <cellStyle name="Обычный 19 2 2 3" xfId="303"/>
    <cellStyle name="Обычный 19 2 3" xfId="304"/>
    <cellStyle name="Обычный 19 2 3 2" xfId="305"/>
    <cellStyle name="Обычный 19 2 3 2 2" xfId="306"/>
    <cellStyle name="Обычный 19 2 3 3" xfId="307"/>
    <cellStyle name="Обычный 19 2 4" xfId="308"/>
    <cellStyle name="Обычный 19 2 4 2" xfId="309"/>
    <cellStyle name="Обычный 19 2 5" xfId="310"/>
    <cellStyle name="Обычный 19 3" xfId="311"/>
    <cellStyle name="Обычный 19 3 2" xfId="312"/>
    <cellStyle name="Обычный 19 3 2 2" xfId="313"/>
    <cellStyle name="Обычный 19 3 3" xfId="314"/>
    <cellStyle name="Обычный 19 4" xfId="315"/>
    <cellStyle name="Обычный 19 4 2" xfId="316"/>
    <cellStyle name="Обычный 19 4 2 2" xfId="317"/>
    <cellStyle name="Обычный 19 4 3" xfId="318"/>
    <cellStyle name="Обычный 19 5" xfId="319"/>
    <cellStyle name="Обычный 19 5 2" xfId="320"/>
    <cellStyle name="Обычный 19 5 2 2" xfId="321"/>
    <cellStyle name="Обычный 19 5 3" xfId="322"/>
    <cellStyle name="Обычный 19 6" xfId="323"/>
    <cellStyle name="Обычный 19 6 2" xfId="324"/>
    <cellStyle name="Обычный 19 7" xfId="325"/>
    <cellStyle name="Обычный 19 8" xfId="326"/>
    <cellStyle name="Обычный 2" xfId="327"/>
    <cellStyle name="Обычный 2 10" xfId="328"/>
    <cellStyle name="Обычный 2 10 2" xfId="329"/>
    <cellStyle name="Обычный 2 10 3" xfId="330"/>
    <cellStyle name="Обычный 2 11" xfId="331"/>
    <cellStyle name="Обычный 2 11 2" xfId="332"/>
    <cellStyle name="Обычный 2 12" xfId="333"/>
    <cellStyle name="Обычный 2 12 2" xfId="334"/>
    <cellStyle name="Обычный 2 12 3" xfId="335"/>
    <cellStyle name="Обычный 2 13" xfId="336"/>
    <cellStyle name="Обычный 2 13 2" xfId="337"/>
    <cellStyle name="Обычный 2 14" xfId="338"/>
    <cellStyle name="Обычный 2 14 2" xfId="339"/>
    <cellStyle name="Обычный 2 2" xfId="340"/>
    <cellStyle name="Обычный 2 2 2" xfId="341"/>
    <cellStyle name="Обычный 2 3" xfId="342"/>
    <cellStyle name="Обычный 2 3 2" xfId="343"/>
    <cellStyle name="Обычный 2 4" xfId="344"/>
    <cellStyle name="Обычный 2 4 2" xfId="345"/>
    <cellStyle name="Обычный 2 5" xfId="346"/>
    <cellStyle name="Обычный 2 5 2" xfId="347"/>
    <cellStyle name="Обычный 2 5 3" xfId="348"/>
    <cellStyle name="Обычный 2 6" xfId="349"/>
    <cellStyle name="Обычный 2 6 2" xfId="350"/>
    <cellStyle name="Обычный 2 7" xfId="351"/>
    <cellStyle name="Обычный 2 7 2" xfId="352"/>
    <cellStyle name="Обычный 2 7 3" xfId="353"/>
    <cellStyle name="Обычный 2 8" xfId="354"/>
    <cellStyle name="Обычный 2 8 2" xfId="355"/>
    <cellStyle name="Обычный 2 9" xfId="356"/>
    <cellStyle name="Обычный 2 9 2" xfId="357"/>
    <cellStyle name="Обычный 20" xfId="358"/>
    <cellStyle name="Обычный 20 2" xfId="359"/>
    <cellStyle name="Обычный 20 3" xfId="360"/>
    <cellStyle name="Обычный 20 3 2" xfId="361"/>
    <cellStyle name="Обычный 20 4" xfId="362"/>
    <cellStyle name="Обычный 21" xfId="363"/>
    <cellStyle name="Обычный 21 2" xfId="364"/>
    <cellStyle name="Обычный 21 2 2" xfId="365"/>
    <cellStyle name="Обычный 21 2 2 2" xfId="366"/>
    <cellStyle name="Обычный 21 2 3" xfId="367"/>
    <cellStyle name="Обычный 21 3" xfId="368"/>
    <cellStyle name="Обычный 21 3 2" xfId="369"/>
    <cellStyle name="Обычный 21 3 2 2" xfId="370"/>
    <cellStyle name="Обычный 21 3 3" xfId="371"/>
    <cellStyle name="Обычный 21 4" xfId="372"/>
    <cellStyle name="Обычный 21 4 2" xfId="373"/>
    <cellStyle name="Обычный 21 4 2 2" xfId="374"/>
    <cellStyle name="Обычный 21 4 3" xfId="375"/>
    <cellStyle name="Обычный 21 5" xfId="376"/>
    <cellStyle name="Обычный 21 5 2" xfId="377"/>
    <cellStyle name="Обычный 21 6" xfId="378"/>
    <cellStyle name="Обычный 22" xfId="379"/>
    <cellStyle name="Обычный 22 2" xfId="380"/>
    <cellStyle name="Обычный 22 2 2" xfId="381"/>
    <cellStyle name="Обычный 22 2 2 2" xfId="382"/>
    <cellStyle name="Обычный 22 2 3" xfId="383"/>
    <cellStyle name="Обычный 22 3" xfId="384"/>
    <cellStyle name="Обычный 22 3 2" xfId="385"/>
    <cellStyle name="Обычный 22 3 2 2" xfId="386"/>
    <cellStyle name="Обычный 22 3 3" xfId="387"/>
    <cellStyle name="Обычный 22 4" xfId="388"/>
    <cellStyle name="Обычный 22 4 2" xfId="389"/>
    <cellStyle name="Обычный 22 5" xfId="390"/>
    <cellStyle name="Обычный 23" xfId="391"/>
    <cellStyle name="Обычный 23 2" xfId="392"/>
    <cellStyle name="Обычный 24" xfId="393"/>
    <cellStyle name="Обычный 24 2" xfId="394"/>
    <cellStyle name="Обычный 24 2 2" xfId="395"/>
    <cellStyle name="Обычный 24 3" xfId="396"/>
    <cellStyle name="Обычный 25" xfId="397"/>
    <cellStyle name="Обычный 25 2" xfId="398"/>
    <cellStyle name="Обычный 25 2 2" xfId="399"/>
    <cellStyle name="Обычный 25 3" xfId="400"/>
    <cellStyle name="Обычный 26" xfId="401"/>
    <cellStyle name="Обычный 26 2" xfId="402"/>
    <cellStyle name="Обычный 27" xfId="403"/>
    <cellStyle name="Обычный 28" xfId="404"/>
    <cellStyle name="Обычный 28 2" xfId="405"/>
    <cellStyle name="Обычный 29" xfId="406"/>
    <cellStyle name="Обычный 3" xfId="407"/>
    <cellStyle name="Обычный 3 2" xfId="408"/>
    <cellStyle name="Обычный 3 2 2" xfId="409"/>
    <cellStyle name="Обычный 3 2 2 2" xfId="410"/>
    <cellStyle name="Обычный 3 2 2 2 2" xfId="411"/>
    <cellStyle name="Обычный 3 2 2 3" xfId="412"/>
    <cellStyle name="Обычный 3 2 2 4" xfId="413"/>
    <cellStyle name="Обычный 3 2 3" xfId="414"/>
    <cellStyle name="Обычный 3 2 3 2" xfId="415"/>
    <cellStyle name="Обычный 3 2 3 2 2" xfId="416"/>
    <cellStyle name="Обычный 3 2 3 3" xfId="417"/>
    <cellStyle name="Обычный 3 2 4" xfId="418"/>
    <cellStyle name="Обычный 3 2 4 2" xfId="419"/>
    <cellStyle name="Обычный 3 2 4 2 2" xfId="420"/>
    <cellStyle name="Обычный 3 2 4 3" xfId="421"/>
    <cellStyle name="Обычный 3 2 5" xfId="422"/>
    <cellStyle name="Обычный 3 2 5 2" xfId="423"/>
    <cellStyle name="Обычный 3 2 6" xfId="424"/>
    <cellStyle name="Обычный 3 3" xfId="425"/>
    <cellStyle name="Обычный 3 3 2" xfId="426"/>
    <cellStyle name="Обычный 3 3 2 2" xfId="427"/>
    <cellStyle name="Обычный 3 3 3" xfId="428"/>
    <cellStyle name="Обычный 3 4" xfId="429"/>
    <cellStyle name="Обычный 3 4 2" xfId="430"/>
    <cellStyle name="Обычный 3 4 2 2" xfId="431"/>
    <cellStyle name="Обычный 3 4 3" xfId="432"/>
    <cellStyle name="Обычный 3 5" xfId="433"/>
    <cellStyle name="Обычный 3 5 2" xfId="434"/>
    <cellStyle name="Обычный 3 5 2 2" xfId="435"/>
    <cellStyle name="Обычный 3 5 3" xfId="436"/>
    <cellStyle name="Обычный 3 6" xfId="437"/>
    <cellStyle name="Обычный 3 6 2" xfId="438"/>
    <cellStyle name="Обычный 3 6 2 2" xfId="439"/>
    <cellStyle name="Обычный 3 6 3" xfId="440"/>
    <cellStyle name="Обычный 3 7" xfId="441"/>
    <cellStyle name="Обычный 3 7 2" xfId="442"/>
    <cellStyle name="Обычный 3 8" xfId="443"/>
    <cellStyle name="Обычный 30" xfId="444"/>
    <cellStyle name="Обычный 31" xfId="445"/>
    <cellStyle name="Обычный 33" xfId="446"/>
    <cellStyle name="Обычный 4" xfId="447"/>
    <cellStyle name="Обычный 4 2" xfId="448"/>
    <cellStyle name="Обычный 4 2 2" xfId="449"/>
    <cellStyle name="Обычный 4 2 2 2" xfId="450"/>
    <cellStyle name="Обычный 4 2 2 2 2" xfId="451"/>
    <cellStyle name="Обычный 4 2 2 3" xfId="452"/>
    <cellStyle name="Обычный 4 2 3" xfId="453"/>
    <cellStyle name="Обычный 4 2 3 2" xfId="454"/>
    <cellStyle name="Обычный 4 2 3 2 2" xfId="455"/>
    <cellStyle name="Обычный 4 2 3 3" xfId="456"/>
    <cellStyle name="Обычный 4 2 4" xfId="457"/>
    <cellStyle name="Обычный 4 2 4 2" xfId="458"/>
    <cellStyle name="Обычный 4 2 4 2 2" xfId="459"/>
    <cellStyle name="Обычный 4 2 4 3" xfId="460"/>
    <cellStyle name="Обычный 4 2 5" xfId="461"/>
    <cellStyle name="Обычный 4 2 5 2" xfId="462"/>
    <cellStyle name="Обычный 4 2 6" xfId="463"/>
    <cellStyle name="Обычный 4 3" xfId="464"/>
    <cellStyle name="Обычный 4 3 2" xfId="465"/>
    <cellStyle name="Обычный 4 3 2 2" xfId="466"/>
    <cellStyle name="Обычный 4 3 3" xfId="467"/>
    <cellStyle name="Обычный 4 4" xfId="468"/>
    <cellStyle name="Обычный 4 4 2" xfId="469"/>
    <cellStyle name="Обычный 4 4 2 2" xfId="470"/>
    <cellStyle name="Обычный 4 4 3" xfId="471"/>
    <cellStyle name="Обычный 4 5" xfId="472"/>
    <cellStyle name="Обычный 4 5 2" xfId="473"/>
    <cellStyle name="Обычный 4 5 2 2" xfId="474"/>
    <cellStyle name="Обычный 4 5 3" xfId="475"/>
    <cellStyle name="Обычный 4 6" xfId="476"/>
    <cellStyle name="Обычный 4 6 2" xfId="477"/>
    <cellStyle name="Обычный 4 6 2 2" xfId="478"/>
    <cellStyle name="Обычный 4 6 3" xfId="479"/>
    <cellStyle name="Обычный 4 7" xfId="480"/>
    <cellStyle name="Обычный 4 7 2" xfId="481"/>
    <cellStyle name="Обычный 4 8" xfId="482"/>
    <cellStyle name="Обычный 5" xfId="483"/>
    <cellStyle name="Обычный 5 2" xfId="484"/>
    <cellStyle name="Обычный 5 2 2" xfId="485"/>
    <cellStyle name="Обычный 5 2 2 2" xfId="486"/>
    <cellStyle name="Обычный 5 2 2 2 2" xfId="487"/>
    <cellStyle name="Обычный 5 2 2 3" xfId="488"/>
    <cellStyle name="Обычный 5 2 3" xfId="489"/>
    <cellStyle name="Обычный 5 2 3 2" xfId="490"/>
    <cellStyle name="Обычный 5 2 3 2 2" xfId="491"/>
    <cellStyle name="Обычный 5 2 3 3" xfId="492"/>
    <cellStyle name="Обычный 5 2 4" xfId="493"/>
    <cellStyle name="Обычный 5 2 4 2" xfId="494"/>
    <cellStyle name="Обычный 5 2 4 2 2" xfId="495"/>
    <cellStyle name="Обычный 5 2 4 3" xfId="496"/>
    <cellStyle name="Обычный 5 2 5" xfId="497"/>
    <cellStyle name="Обычный 5 2 5 2" xfId="498"/>
    <cellStyle name="Обычный 5 2 6" xfId="499"/>
    <cellStyle name="Обычный 5 3" xfId="500"/>
    <cellStyle name="Обычный 5 3 2" xfId="501"/>
    <cellStyle name="Обычный 5 3 2 2" xfId="502"/>
    <cellStyle name="Обычный 5 3 3" xfId="503"/>
    <cellStyle name="Обычный 5 4" xfId="504"/>
    <cellStyle name="Обычный 5 4 2" xfId="505"/>
    <cellStyle name="Обычный 5 4 2 2" xfId="506"/>
    <cellStyle name="Обычный 5 4 3" xfId="507"/>
    <cellStyle name="Обычный 5 5" xfId="508"/>
    <cellStyle name="Обычный 5 5 2" xfId="509"/>
    <cellStyle name="Обычный 5 5 2 2" xfId="510"/>
    <cellStyle name="Обычный 5 5 3" xfId="511"/>
    <cellStyle name="Обычный 5 6" xfId="512"/>
    <cellStyle name="Обычный 5 6 2" xfId="513"/>
    <cellStyle name="Обычный 5 6 2 2" xfId="514"/>
    <cellStyle name="Обычный 5 6 3" xfId="515"/>
    <cellStyle name="Обычный 5 7" xfId="516"/>
    <cellStyle name="Обычный 5 7 2" xfId="517"/>
    <cellStyle name="Обычный 5 8" xfId="518"/>
    <cellStyle name="Обычный 6" xfId="519"/>
    <cellStyle name="Обычный 6 2" xfId="520"/>
    <cellStyle name="Обычный 6 2 2" xfId="521"/>
    <cellStyle name="Обычный 6 2 2 2" xfId="522"/>
    <cellStyle name="Обычный 6 2 2 2 2" xfId="523"/>
    <cellStyle name="Обычный 6 2 2 3" xfId="524"/>
    <cellStyle name="Обычный 6 2 3" xfId="525"/>
    <cellStyle name="Обычный 6 2 3 2" xfId="526"/>
    <cellStyle name="Обычный 6 2 3 2 2" xfId="527"/>
    <cellStyle name="Обычный 6 2 3 3" xfId="528"/>
    <cellStyle name="Обычный 6 2 4" xfId="529"/>
    <cellStyle name="Обычный 6 2 4 2" xfId="530"/>
    <cellStyle name="Обычный 6 2 4 2 2" xfId="531"/>
    <cellStyle name="Обычный 6 2 4 3" xfId="532"/>
    <cellStyle name="Обычный 6 2 5" xfId="533"/>
    <cellStyle name="Обычный 6 2 5 2" xfId="534"/>
    <cellStyle name="Обычный 6 2 6" xfId="535"/>
    <cellStyle name="Обычный 6 3" xfId="536"/>
    <cellStyle name="Обычный 6 3 2" xfId="537"/>
    <cellStyle name="Обычный 6 3 2 2" xfId="538"/>
    <cellStyle name="Обычный 6 3 3" xfId="539"/>
    <cellStyle name="Обычный 6 4" xfId="540"/>
    <cellStyle name="Обычный 6 4 2" xfId="541"/>
    <cellStyle name="Обычный 6 4 2 2" xfId="542"/>
    <cellStyle name="Обычный 6 4 3" xfId="543"/>
    <cellStyle name="Обычный 6 5" xfId="544"/>
    <cellStyle name="Обычный 6 5 2" xfId="545"/>
    <cellStyle name="Обычный 6 5 2 2" xfId="546"/>
    <cellStyle name="Обычный 6 5 3" xfId="547"/>
    <cellStyle name="Обычный 6 6" xfId="548"/>
    <cellStyle name="Обычный 6 6 2" xfId="549"/>
    <cellStyle name="Обычный 6 6 2 2" xfId="550"/>
    <cellStyle name="Обычный 6 6 3" xfId="551"/>
    <cellStyle name="Обычный 6 7" xfId="552"/>
    <cellStyle name="Обычный 6 7 2" xfId="553"/>
    <cellStyle name="Обычный 6 8" xfId="554"/>
    <cellStyle name="Обычный 7" xfId="555"/>
    <cellStyle name="Обычный 7 2" xfId="556"/>
    <cellStyle name="Обычный 7 2 2" xfId="557"/>
    <cellStyle name="Обычный 7 2 2 2" xfId="558"/>
    <cellStyle name="Обычный 7 2 2 2 2" xfId="559"/>
    <cellStyle name="Обычный 7 2 2 3" xfId="560"/>
    <cellStyle name="Обычный 7 2 3" xfId="561"/>
    <cellStyle name="Обычный 7 2 3 2" xfId="562"/>
    <cellStyle name="Обычный 7 2 3 2 2" xfId="563"/>
    <cellStyle name="Обычный 7 2 3 3" xfId="564"/>
    <cellStyle name="Обычный 7 2 4" xfId="565"/>
    <cellStyle name="Обычный 7 2 4 2" xfId="566"/>
    <cellStyle name="Обычный 7 2 4 2 2" xfId="567"/>
    <cellStyle name="Обычный 7 2 4 3" xfId="568"/>
    <cellStyle name="Обычный 7 3" xfId="569"/>
    <cellStyle name="Обычный 7 3 2" xfId="570"/>
    <cellStyle name="Обычный 7 3 2 2" xfId="571"/>
    <cellStyle name="Обычный 7 3 3" xfId="572"/>
    <cellStyle name="Обычный 7 4" xfId="573"/>
    <cellStyle name="Обычный 7 4 2" xfId="574"/>
    <cellStyle name="Обычный 7 4 2 2" xfId="575"/>
    <cellStyle name="Обычный 7 4 3" xfId="576"/>
    <cellStyle name="Обычный 7 5" xfId="577"/>
    <cellStyle name="Обычный 7 5 2" xfId="578"/>
    <cellStyle name="Обычный 7 5 2 2" xfId="579"/>
    <cellStyle name="Обычный 7 5 3" xfId="580"/>
    <cellStyle name="Обычный 8" xfId="581"/>
    <cellStyle name="Обычный 8 2" xfId="582"/>
    <cellStyle name="Обычный 8 2 2" xfId="583"/>
    <cellStyle name="Обычный 8 2 2 2" xfId="584"/>
    <cellStyle name="Обычный 8 2 2 2 2" xfId="585"/>
    <cellStyle name="Обычный 8 2 2 3" xfId="586"/>
    <cellStyle name="Обычный 8 2 3" xfId="587"/>
    <cellStyle name="Обычный 8 2 3 2" xfId="588"/>
    <cellStyle name="Обычный 8 2 3 2 2" xfId="589"/>
    <cellStyle name="Обычный 8 2 3 3" xfId="590"/>
    <cellStyle name="Обычный 8 2 4" xfId="591"/>
    <cellStyle name="Обычный 8 2 4 2" xfId="592"/>
    <cellStyle name="Обычный 8 2 4 2 2" xfId="593"/>
    <cellStyle name="Обычный 8 2 4 3" xfId="594"/>
    <cellStyle name="Обычный 8 2 5" xfId="595"/>
    <cellStyle name="Обычный 8 2 5 2" xfId="596"/>
    <cellStyle name="Обычный 8 2 6" xfId="597"/>
    <cellStyle name="Обычный 8 3" xfId="598"/>
    <cellStyle name="Обычный 8 3 2" xfId="599"/>
    <cellStyle name="Обычный 8 3 2 2" xfId="600"/>
    <cellStyle name="Обычный 8 3 3" xfId="601"/>
    <cellStyle name="Обычный 8 4" xfId="602"/>
    <cellStyle name="Обычный 8 4 2" xfId="603"/>
    <cellStyle name="Обычный 8 4 2 2" xfId="604"/>
    <cellStyle name="Обычный 8 4 3" xfId="605"/>
    <cellStyle name="Обычный 8 5" xfId="606"/>
    <cellStyle name="Обычный 8 5 2" xfId="607"/>
    <cellStyle name="Обычный 8 5 2 2" xfId="608"/>
    <cellStyle name="Обычный 8 5 3" xfId="609"/>
    <cellStyle name="Обычный 8 6" xfId="610"/>
    <cellStyle name="Обычный 8 6 2" xfId="611"/>
    <cellStyle name="Обычный 8 7" xfId="612"/>
    <cellStyle name="Обычный 9" xfId="613"/>
    <cellStyle name="Обычный 9 2" xfId="614"/>
    <cellStyle name="Обычный 9 2 2" xfId="615"/>
    <cellStyle name="Обычный 9 2 2 2" xfId="616"/>
    <cellStyle name="Обычный 9 2 2 2 2" xfId="617"/>
    <cellStyle name="Обычный 9 2 2 3" xfId="618"/>
    <cellStyle name="Обычный 9 2 3" xfId="619"/>
    <cellStyle name="Обычный 9 2 3 2" xfId="620"/>
    <cellStyle name="Обычный 9 2 3 2 2" xfId="621"/>
    <cellStyle name="Обычный 9 2 3 3" xfId="622"/>
    <cellStyle name="Обычный 9 2 4" xfId="623"/>
    <cellStyle name="Обычный 9 2 4 2" xfId="624"/>
    <cellStyle name="Обычный 9 2 4 2 2" xfId="625"/>
    <cellStyle name="Обычный 9 2 4 3" xfId="626"/>
    <cellStyle name="Обычный 9 2 5" xfId="627"/>
    <cellStyle name="Обычный 9 2 5 2" xfId="628"/>
    <cellStyle name="Обычный 9 2 6" xfId="629"/>
    <cellStyle name="Обычный 9 3" xfId="630"/>
    <cellStyle name="Обычный 9 3 2" xfId="631"/>
    <cellStyle name="Обычный 9 3 2 2" xfId="632"/>
    <cellStyle name="Обычный 9 3 3" xfId="633"/>
    <cellStyle name="Обычный 9 4" xfId="634"/>
    <cellStyle name="Обычный 9 4 2" xfId="635"/>
    <cellStyle name="Обычный 9 4 2 2" xfId="636"/>
    <cellStyle name="Обычный 9 4 3" xfId="637"/>
    <cellStyle name="Обычный 9 5" xfId="638"/>
    <cellStyle name="Обычный 9 5 2" xfId="639"/>
    <cellStyle name="Обычный 9 5 2 2" xfId="640"/>
    <cellStyle name="Обычный 9 5 3" xfId="641"/>
    <cellStyle name="Обычный 9 6" xfId="642"/>
    <cellStyle name="Обычный 9 6 2" xfId="643"/>
    <cellStyle name="Обычный 9 7" xfId="644"/>
    <cellStyle name="Обычный_Bud-2000" xfId="645"/>
    <cellStyle name="Обычный_tmp" xfId="646"/>
    <cellStyle name="Обычный_военкомат-2" xfId="647"/>
    <cellStyle name="Обычный_прил.финпом" xfId="648"/>
    <cellStyle name="Отдельная ячейка" xfId="649"/>
    <cellStyle name="Отдельная ячейка - константа" xfId="650"/>
    <cellStyle name="Отдельная ячейка - константа [печать]" xfId="651"/>
    <cellStyle name="Отдельная ячейка [печать]" xfId="652"/>
    <cellStyle name="Отдельная ячейка-результат" xfId="653"/>
    <cellStyle name="Отдельная ячейка-результат [печать]" xfId="654"/>
    <cellStyle name="Плохой" xfId="655" builtinId="27" customBuiltin="1"/>
    <cellStyle name="Пояснение" xfId="656" builtinId="53" customBuiltin="1"/>
    <cellStyle name="Примечание" xfId="657" builtinId="10" customBuiltin="1"/>
    <cellStyle name="Примечание 2" xfId="658"/>
    <cellStyle name="Примечание 3" xfId="659"/>
    <cellStyle name="Свойства элементов измерения" xfId="660"/>
    <cellStyle name="Свойства элементов измерения [печать]" xfId="661"/>
    <cellStyle name="Связанная ячейка" xfId="662" builtinId="24" customBuiltin="1"/>
    <cellStyle name="Текст предупреждения" xfId="663" builtinId="11" customBuiltin="1"/>
    <cellStyle name="Финансовый" xfId="664" builtinId="3"/>
    <cellStyle name="Финансовый 2" xfId="665"/>
    <cellStyle name="Финансовый 2 2" xfId="666"/>
    <cellStyle name="Финансовый 2 2 2" xfId="667"/>
    <cellStyle name="Финансовый 2 2 2 2" xfId="668"/>
    <cellStyle name="Финансовый 2 2 3" xfId="669"/>
    <cellStyle name="Финансовый 2 3" xfId="670"/>
    <cellStyle name="Финансовый 2 3 2" xfId="671"/>
    <cellStyle name="Финансовый 2 3 2 2" xfId="672"/>
    <cellStyle name="Финансовый 2 3 3" xfId="673"/>
    <cellStyle name="Финансовый 2 4" xfId="674"/>
    <cellStyle name="Финансовый 2 4 2" xfId="675"/>
    <cellStyle name="Финансовый 2 4 2 2" xfId="676"/>
    <cellStyle name="Финансовый 2 4 3" xfId="677"/>
    <cellStyle name="Финансовый 3" xfId="678"/>
    <cellStyle name="Финансовый 3 2" xfId="679"/>
    <cellStyle name="Финансовый 3 3" xfId="680"/>
    <cellStyle name="Финансовый 3 3 2" xfId="681"/>
    <cellStyle name="Финансовый 3 3 2 2" xfId="682"/>
    <cellStyle name="Финансовый 3 3 3" xfId="683"/>
    <cellStyle name="Финансовый 3 4" xfId="684"/>
    <cellStyle name="Финансовый 3 4 2" xfId="685"/>
    <cellStyle name="Финансовый 3 4 2 2" xfId="686"/>
    <cellStyle name="Финансовый 3 4 3" xfId="687"/>
    <cellStyle name="Финансовый 3 5" xfId="688"/>
    <cellStyle name="Финансовый 3 5 2" xfId="689"/>
    <cellStyle name="Финансовый 3 6" xfId="690"/>
    <cellStyle name="Финансовый 3 7" xfId="691"/>
    <cellStyle name="Финансовый 4" xfId="692"/>
    <cellStyle name="Финансовый 5" xfId="693"/>
    <cellStyle name="Финансовый 6" xfId="694"/>
    <cellStyle name="Финансовый 7" xfId="695"/>
    <cellStyle name="Хороший" xfId="696" builtinId="26" customBuiltin="1"/>
    <cellStyle name="Элементы осей" xfId="697"/>
    <cellStyle name="Элементы осей [печать]" xfId="6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K26"/>
  <sheetViews>
    <sheetView view="pageBreakPreview" zoomScale="91" zoomScaleNormal="100" zoomScaleSheetLayoutView="91" workbookViewId="0">
      <selection activeCell="C26" sqref="C26"/>
    </sheetView>
  </sheetViews>
  <sheetFormatPr defaultRowHeight="18.75" x14ac:dyDescent="0.3"/>
  <cols>
    <col min="1" max="1" width="6.28515625" style="65" customWidth="1"/>
    <col min="2" max="2" width="25.42578125" style="65" customWidth="1"/>
    <col min="3" max="3" width="18.5703125" style="65" customWidth="1"/>
    <col min="4" max="5" width="19.140625" style="65" customWidth="1"/>
    <col min="6" max="6" width="17" style="65" customWidth="1"/>
    <col min="7" max="7" width="15.7109375" style="65" customWidth="1"/>
    <col min="8" max="16384" width="9.140625" style="65"/>
  </cols>
  <sheetData>
    <row r="1" spans="1:11" x14ac:dyDescent="0.3">
      <c r="B1" s="66"/>
      <c r="C1" s="66"/>
    </row>
    <row r="2" spans="1:11" x14ac:dyDescent="0.3">
      <c r="B2" s="66"/>
      <c r="C2" s="66"/>
    </row>
    <row r="3" spans="1:11" x14ac:dyDescent="0.3">
      <c r="A3" s="185" t="s">
        <v>25</v>
      </c>
      <c r="B3" s="185"/>
      <c r="C3" s="185"/>
      <c r="D3" s="185"/>
      <c r="E3" s="185"/>
    </row>
    <row r="4" spans="1:11" ht="51" customHeight="1" x14ac:dyDescent="0.3">
      <c r="A4" s="186" t="s">
        <v>76</v>
      </c>
      <c r="B4" s="186"/>
      <c r="C4" s="186"/>
      <c r="D4" s="186"/>
      <c r="E4" s="186"/>
    </row>
    <row r="5" spans="1:11" x14ac:dyDescent="0.3">
      <c r="A5" s="67"/>
      <c r="B5" s="67"/>
      <c r="C5" s="67"/>
    </row>
    <row r="6" spans="1:11" x14ac:dyDescent="0.3">
      <c r="A6" s="4"/>
      <c r="B6" s="4"/>
      <c r="C6" s="2"/>
      <c r="D6" s="2"/>
      <c r="E6" s="74" t="s">
        <v>0</v>
      </c>
      <c r="F6" s="68"/>
      <c r="G6" s="68"/>
    </row>
    <row r="7" spans="1:11" s="73" customFormat="1" ht="30" customHeight="1" x14ac:dyDescent="0.2">
      <c r="A7" s="18" t="s">
        <v>1</v>
      </c>
      <c r="B7" s="18" t="s">
        <v>2</v>
      </c>
      <c r="C7" s="60" t="s">
        <v>3</v>
      </c>
      <c r="D7" s="128" t="s">
        <v>26</v>
      </c>
      <c r="E7" s="18" t="s">
        <v>31</v>
      </c>
      <c r="F7" s="69"/>
      <c r="G7" s="72"/>
    </row>
    <row r="8" spans="1:11" ht="16.5" customHeight="1" x14ac:dyDescent="0.3">
      <c r="A8" s="98">
        <v>1</v>
      </c>
      <c r="B8" s="144" t="s">
        <v>4</v>
      </c>
      <c r="C8" s="101">
        <v>171493.8</v>
      </c>
      <c r="D8" s="101">
        <v>113429.7</v>
      </c>
      <c r="E8" s="101">
        <f>D8/C8*100</f>
        <v>66.14215790891565</v>
      </c>
      <c r="F8" s="69"/>
      <c r="G8" s="70"/>
      <c r="K8" s="68"/>
    </row>
    <row r="9" spans="1:11" ht="15" customHeight="1" x14ac:dyDescent="0.3">
      <c r="A9" s="39">
        <v>2</v>
      </c>
      <c r="B9" s="40" t="s">
        <v>5</v>
      </c>
      <c r="C9" s="101">
        <v>199113</v>
      </c>
      <c r="D9" s="101">
        <v>136550</v>
      </c>
      <c r="E9" s="101">
        <f t="shared" ref="E9:E24" si="0">D9/C9*100</f>
        <v>68.579148523702628</v>
      </c>
      <c r="F9" s="69"/>
      <c r="G9" s="70"/>
    </row>
    <row r="10" spans="1:11" ht="15" customHeight="1" x14ac:dyDescent="0.3">
      <c r="A10" s="39">
        <v>3</v>
      </c>
      <c r="B10" s="40" t="s">
        <v>23</v>
      </c>
      <c r="C10" s="101">
        <v>149349</v>
      </c>
      <c r="D10" s="101">
        <v>99080.3</v>
      </c>
      <c r="E10" s="101">
        <f t="shared" si="0"/>
        <v>66.341455249114489</v>
      </c>
      <c r="F10" s="69"/>
      <c r="G10" s="70"/>
    </row>
    <row r="11" spans="1:11" ht="16.5" customHeight="1" x14ac:dyDescent="0.3">
      <c r="A11" s="39">
        <v>4</v>
      </c>
      <c r="B11" s="40" t="s">
        <v>6</v>
      </c>
      <c r="C11" s="101">
        <v>102463</v>
      </c>
      <c r="D11" s="101">
        <v>69083.399999999994</v>
      </c>
      <c r="E11" s="101">
        <f t="shared" si="0"/>
        <v>67.422777002430152</v>
      </c>
      <c r="F11" s="69"/>
      <c r="G11" s="70"/>
    </row>
    <row r="12" spans="1:11" ht="16.5" customHeight="1" x14ac:dyDescent="0.3">
      <c r="A12" s="39">
        <v>5</v>
      </c>
      <c r="B12" s="40" t="s">
        <v>7</v>
      </c>
      <c r="C12" s="101">
        <v>130945</v>
      </c>
      <c r="D12" s="101">
        <v>93092.96</v>
      </c>
      <c r="E12" s="101">
        <f t="shared" si="0"/>
        <v>71.093176524495021</v>
      </c>
      <c r="F12" s="69"/>
      <c r="G12" s="70"/>
    </row>
    <row r="13" spans="1:11" ht="15" customHeight="1" x14ac:dyDescent="0.3">
      <c r="A13" s="39">
        <v>6</v>
      </c>
      <c r="B13" s="40" t="s">
        <v>8</v>
      </c>
      <c r="C13" s="101">
        <v>123296</v>
      </c>
      <c r="D13" s="101">
        <v>87011.199999999997</v>
      </c>
      <c r="E13" s="101">
        <f t="shared" si="0"/>
        <v>70.570983649104591</v>
      </c>
      <c r="F13" s="69"/>
      <c r="G13" s="70"/>
    </row>
    <row r="14" spans="1:11" x14ac:dyDescent="0.3">
      <c r="A14" s="39">
        <v>7</v>
      </c>
      <c r="B14" s="40" t="s">
        <v>9</v>
      </c>
      <c r="C14" s="101">
        <v>133717.79999999999</v>
      </c>
      <c r="D14" s="101">
        <v>87060</v>
      </c>
      <c r="E14" s="101">
        <f>D14/C14*100</f>
        <v>65.107263206543948</v>
      </c>
      <c r="F14" s="69"/>
      <c r="G14" s="70"/>
    </row>
    <row r="15" spans="1:11" ht="15" customHeight="1" x14ac:dyDescent="0.3">
      <c r="A15" s="39">
        <v>8</v>
      </c>
      <c r="B15" s="40" t="s">
        <v>10</v>
      </c>
      <c r="C15" s="101">
        <v>118567</v>
      </c>
      <c r="D15" s="101">
        <v>82989.100000000006</v>
      </c>
      <c r="E15" s="101">
        <f t="shared" si="0"/>
        <v>69.993421441041775</v>
      </c>
      <c r="F15" s="69"/>
      <c r="G15" s="70"/>
    </row>
    <row r="16" spans="1:11" ht="15.75" customHeight="1" x14ac:dyDescent="0.3">
      <c r="A16" s="39">
        <v>9</v>
      </c>
      <c r="B16" s="40" t="s">
        <v>11</v>
      </c>
      <c r="C16" s="101">
        <v>131119</v>
      </c>
      <c r="D16" s="101">
        <v>87739.199999999997</v>
      </c>
      <c r="E16" s="101">
        <f t="shared" si="0"/>
        <v>66.915702529763038</v>
      </c>
      <c r="F16" s="69"/>
      <c r="G16" s="70"/>
    </row>
    <row r="17" spans="1:7" ht="16.5" customHeight="1" x14ac:dyDescent="0.3">
      <c r="A17" s="39">
        <v>10</v>
      </c>
      <c r="B17" s="40" t="s">
        <v>12</v>
      </c>
      <c r="C17" s="101">
        <v>120252</v>
      </c>
      <c r="D17" s="101">
        <v>86625.78</v>
      </c>
      <c r="E17" s="101">
        <f t="shared" si="0"/>
        <v>72.036872567608029</v>
      </c>
      <c r="F17" s="69"/>
      <c r="G17" s="70"/>
    </row>
    <row r="18" spans="1:7" ht="17.25" customHeight="1" x14ac:dyDescent="0.3">
      <c r="A18" s="39">
        <v>11</v>
      </c>
      <c r="B18" s="40" t="s">
        <v>13</v>
      </c>
      <c r="C18" s="101">
        <v>123782</v>
      </c>
      <c r="D18" s="101">
        <v>79564.100000000006</v>
      </c>
      <c r="E18" s="101">
        <f t="shared" si="0"/>
        <v>64.277600943594393</v>
      </c>
      <c r="F18" s="69"/>
      <c r="G18" s="70"/>
    </row>
    <row r="19" spans="1:7" ht="16.5" customHeight="1" x14ac:dyDescent="0.3">
      <c r="A19" s="39">
        <v>12</v>
      </c>
      <c r="B19" s="40" t="s">
        <v>14</v>
      </c>
      <c r="C19" s="101">
        <v>33102</v>
      </c>
      <c r="D19" s="101">
        <v>24218.3</v>
      </c>
      <c r="E19" s="101">
        <f t="shared" si="0"/>
        <v>73.162648782550903</v>
      </c>
      <c r="F19" s="69"/>
      <c r="G19" s="70"/>
    </row>
    <row r="20" spans="1:7" ht="16.5" customHeight="1" x14ac:dyDescent="0.3">
      <c r="A20" s="39">
        <v>13</v>
      </c>
      <c r="B20" s="40" t="s">
        <v>16</v>
      </c>
      <c r="C20" s="101">
        <v>131556</v>
      </c>
      <c r="D20" s="101">
        <v>92995.94</v>
      </c>
      <c r="E20" s="101">
        <f t="shared" si="0"/>
        <v>70.689242603910117</v>
      </c>
      <c r="F20" s="69"/>
      <c r="G20" s="70"/>
    </row>
    <row r="21" spans="1:7" ht="15.75" customHeight="1" x14ac:dyDescent="0.3">
      <c r="A21" s="39">
        <v>14</v>
      </c>
      <c r="B21" s="40" t="s">
        <v>17</v>
      </c>
      <c r="C21" s="101">
        <v>119178</v>
      </c>
      <c r="D21" s="101">
        <v>74996.78</v>
      </c>
      <c r="E21" s="101">
        <f t="shared" si="0"/>
        <v>62.928376042558185</v>
      </c>
      <c r="F21" s="69"/>
      <c r="G21" s="70"/>
    </row>
    <row r="22" spans="1:7" ht="15" customHeight="1" x14ac:dyDescent="0.3">
      <c r="A22" s="39">
        <v>15</v>
      </c>
      <c r="B22" s="40" t="s">
        <v>18</v>
      </c>
      <c r="C22" s="101">
        <v>122397</v>
      </c>
      <c r="D22" s="101">
        <v>74135.16</v>
      </c>
      <c r="E22" s="101">
        <f t="shared" si="0"/>
        <v>60.569425721218664</v>
      </c>
      <c r="F22" s="69"/>
      <c r="G22" s="70"/>
    </row>
    <row r="23" spans="1:7" ht="15" customHeight="1" x14ac:dyDescent="0.3">
      <c r="A23" s="39">
        <v>16</v>
      </c>
      <c r="B23" s="40" t="s">
        <v>19</v>
      </c>
      <c r="C23" s="101">
        <v>99982</v>
      </c>
      <c r="D23" s="101">
        <v>65770</v>
      </c>
      <c r="E23" s="101">
        <f t="shared" si="0"/>
        <v>65.781840731331641</v>
      </c>
      <c r="F23" s="69"/>
      <c r="G23" s="70"/>
    </row>
    <row r="24" spans="1:7" ht="15" customHeight="1" x14ac:dyDescent="0.3">
      <c r="A24" s="39">
        <v>17</v>
      </c>
      <c r="B24" s="40" t="s">
        <v>20</v>
      </c>
      <c r="C24" s="101">
        <v>143949</v>
      </c>
      <c r="D24" s="101">
        <v>92697.42</v>
      </c>
      <c r="E24" s="101">
        <f t="shared" si="0"/>
        <v>64.396015255402943</v>
      </c>
      <c r="F24" s="69"/>
      <c r="G24" s="70"/>
    </row>
    <row r="25" spans="1:7" ht="15" customHeight="1" x14ac:dyDescent="0.3">
      <c r="A25" s="39"/>
      <c r="B25" s="40"/>
      <c r="C25" s="101"/>
      <c r="D25" s="101"/>
      <c r="E25" s="101"/>
      <c r="F25" s="69"/>
      <c r="G25" s="70"/>
    </row>
    <row r="26" spans="1:7" ht="18" customHeight="1" x14ac:dyDescent="0.3">
      <c r="A26" s="145"/>
      <c r="B26" s="179" t="s">
        <v>21</v>
      </c>
      <c r="C26" s="36">
        <f>SUM(C8:C24)</f>
        <v>2154261.6</v>
      </c>
      <c r="D26" s="36">
        <f>SUM(D8:D24)</f>
        <v>1447039.3399999999</v>
      </c>
      <c r="E26" s="36">
        <f>D26/C26*100</f>
        <v>67.171013028315585</v>
      </c>
      <c r="F26" s="69"/>
      <c r="G26" s="71"/>
    </row>
  </sheetData>
  <mergeCells count="2">
    <mergeCell ref="A3:E3"/>
    <mergeCell ref="A4:E4"/>
  </mergeCells>
  <phoneticPr fontId="0" type="noConversion"/>
  <printOptions horizontalCentered="1"/>
  <pageMargins left="0.48" right="0.19685039370078741" top="0.59055118110236227" bottom="0.98425196850393704" header="0.19685039370078741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50"/>
  </sheetPr>
  <dimension ref="A1:E29"/>
  <sheetViews>
    <sheetView view="pageBreakPreview" zoomScale="90" zoomScaleNormal="100" zoomScaleSheetLayoutView="90" workbookViewId="0">
      <selection activeCell="A4" sqref="A4:E4"/>
    </sheetView>
  </sheetViews>
  <sheetFormatPr defaultRowHeight="12.75" x14ac:dyDescent="0.2"/>
  <cols>
    <col min="1" max="1" width="6" customWidth="1"/>
    <col min="2" max="2" width="28.140625" customWidth="1"/>
    <col min="3" max="4" width="14.7109375" customWidth="1"/>
    <col min="5" max="5" width="17.57031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67.5" customHeight="1" x14ac:dyDescent="0.2">
      <c r="A4" s="190" t="s">
        <v>100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37">
        <v>9723</v>
      </c>
      <c r="D8" s="137">
        <v>6023.6555900000003</v>
      </c>
      <c r="E8" s="113">
        <f>D8/C8*100</f>
        <v>61.952644142754295</v>
      </c>
    </row>
    <row r="9" spans="1:5" ht="15.75" x14ac:dyDescent="0.2">
      <c r="A9" s="39">
        <v>2</v>
      </c>
      <c r="B9" s="42" t="s">
        <v>5</v>
      </c>
      <c r="C9" s="137">
        <v>12170</v>
      </c>
      <c r="D9" s="137">
        <v>6001.8490000000002</v>
      </c>
      <c r="E9" s="95">
        <f t="shared" ref="E9:E26" si="0">D9/C9*100</f>
        <v>49.316754313886605</v>
      </c>
    </row>
    <row r="10" spans="1:5" ht="15.75" x14ac:dyDescent="0.2">
      <c r="A10" s="39">
        <v>3</v>
      </c>
      <c r="B10" s="42" t="s">
        <v>29</v>
      </c>
      <c r="C10" s="137">
        <v>26673</v>
      </c>
      <c r="D10" s="137">
        <v>13329.674279999999</v>
      </c>
      <c r="E10" s="95">
        <f t="shared" si="0"/>
        <v>49.97440962771342</v>
      </c>
    </row>
    <row r="11" spans="1:5" ht="15.75" x14ac:dyDescent="0.2">
      <c r="A11" s="39">
        <v>4</v>
      </c>
      <c r="B11" s="42" t="s">
        <v>6</v>
      </c>
      <c r="C11" s="137">
        <v>14893</v>
      </c>
      <c r="D11" s="137">
        <v>8554.6329999999998</v>
      </c>
      <c r="E11" s="95">
        <f t="shared" si="0"/>
        <v>57.440629826092795</v>
      </c>
    </row>
    <row r="12" spans="1:5" ht="15.75" x14ac:dyDescent="0.2">
      <c r="A12" s="39">
        <v>5</v>
      </c>
      <c r="B12" s="42" t="s">
        <v>7</v>
      </c>
      <c r="C12" s="137">
        <v>42636</v>
      </c>
      <c r="D12" s="137">
        <v>26060.465</v>
      </c>
      <c r="E12" s="95">
        <f t="shared" si="0"/>
        <v>61.123147105732244</v>
      </c>
    </row>
    <row r="13" spans="1:5" ht="15.75" x14ac:dyDescent="0.2">
      <c r="A13" s="39">
        <v>6</v>
      </c>
      <c r="B13" s="42" t="s">
        <v>8</v>
      </c>
      <c r="C13" s="137">
        <v>7973</v>
      </c>
      <c r="D13" s="137">
        <v>4869.8050000000003</v>
      </c>
      <c r="E13" s="95">
        <f t="shared" si="0"/>
        <v>61.07870312304027</v>
      </c>
    </row>
    <row r="14" spans="1:5" ht="15.75" x14ac:dyDescent="0.2">
      <c r="A14" s="39">
        <v>7</v>
      </c>
      <c r="B14" s="42" t="s">
        <v>9</v>
      </c>
      <c r="C14" s="137">
        <v>7019</v>
      </c>
      <c r="D14" s="137">
        <v>4506.0154000000002</v>
      </c>
      <c r="E14" s="95">
        <f t="shared" si="0"/>
        <v>64.197398489813366</v>
      </c>
    </row>
    <row r="15" spans="1:5" ht="15.75" x14ac:dyDescent="0.2">
      <c r="A15" s="39">
        <v>8</v>
      </c>
      <c r="B15" s="42" t="s">
        <v>10</v>
      </c>
      <c r="C15" s="137">
        <v>11148</v>
      </c>
      <c r="D15" s="137">
        <v>7802.2330000000002</v>
      </c>
      <c r="E15" s="95">
        <f t="shared" si="0"/>
        <v>69.987737710800147</v>
      </c>
    </row>
    <row r="16" spans="1:5" ht="15.75" x14ac:dyDescent="0.2">
      <c r="A16" s="39">
        <v>9</v>
      </c>
      <c r="B16" s="42" t="s">
        <v>11</v>
      </c>
      <c r="C16" s="137">
        <v>7690</v>
      </c>
      <c r="D16" s="137">
        <v>4173.6369999999997</v>
      </c>
      <c r="E16" s="95">
        <f t="shared" si="0"/>
        <v>54.273563068920673</v>
      </c>
    </row>
    <row r="17" spans="1:5" ht="15.75" x14ac:dyDescent="0.2">
      <c r="A17" s="39">
        <v>10</v>
      </c>
      <c r="B17" s="42" t="s">
        <v>12</v>
      </c>
      <c r="C17" s="137">
        <v>15193</v>
      </c>
      <c r="D17" s="137">
        <v>9852.4609999999993</v>
      </c>
      <c r="E17" s="95">
        <f t="shared" si="0"/>
        <v>64.848686895280721</v>
      </c>
    </row>
    <row r="18" spans="1:5" ht="15.75" x14ac:dyDescent="0.2">
      <c r="A18" s="39">
        <v>11</v>
      </c>
      <c r="B18" s="42" t="s">
        <v>13</v>
      </c>
      <c r="C18" s="137">
        <v>9501</v>
      </c>
      <c r="D18" s="137">
        <v>5844.5140000000001</v>
      </c>
      <c r="E18" s="95">
        <f t="shared" si="0"/>
        <v>61.514724765814123</v>
      </c>
    </row>
    <row r="19" spans="1:5" ht="15.75" x14ac:dyDescent="0.2">
      <c r="A19" s="39">
        <v>12</v>
      </c>
      <c r="B19" s="42" t="s">
        <v>14</v>
      </c>
      <c r="C19" s="137">
        <v>2198</v>
      </c>
      <c r="D19" s="137">
        <v>1046.8230000000001</v>
      </c>
      <c r="E19" s="95">
        <f t="shared" si="0"/>
        <v>47.626160145586901</v>
      </c>
    </row>
    <row r="20" spans="1:5" ht="15.75" x14ac:dyDescent="0.2">
      <c r="A20" s="39">
        <v>13</v>
      </c>
      <c r="B20" s="42" t="s">
        <v>15</v>
      </c>
      <c r="C20" s="137">
        <v>10532</v>
      </c>
      <c r="D20" s="137">
        <v>6702.88</v>
      </c>
      <c r="E20" s="95">
        <f t="shared" si="0"/>
        <v>63.642992783896702</v>
      </c>
    </row>
    <row r="21" spans="1:5" ht="15.75" x14ac:dyDescent="0.2">
      <c r="A21" s="39">
        <v>14</v>
      </c>
      <c r="B21" s="42" t="s">
        <v>16</v>
      </c>
      <c r="C21" s="137">
        <v>24005</v>
      </c>
      <c r="D21" s="137">
        <v>13432.401</v>
      </c>
      <c r="E21" s="95">
        <f t="shared" si="0"/>
        <v>55.956679858362847</v>
      </c>
    </row>
    <row r="22" spans="1:5" ht="15.75" x14ac:dyDescent="0.2">
      <c r="A22" s="39">
        <v>15</v>
      </c>
      <c r="B22" s="42" t="s">
        <v>17</v>
      </c>
      <c r="C22" s="137">
        <v>6459</v>
      </c>
      <c r="D22" s="137">
        <v>4009.105</v>
      </c>
      <c r="E22" s="95">
        <f t="shared" si="0"/>
        <v>62.070057284409351</v>
      </c>
    </row>
    <row r="23" spans="1:5" ht="15.75" x14ac:dyDescent="0.2">
      <c r="A23" s="39">
        <v>16</v>
      </c>
      <c r="B23" s="42" t="s">
        <v>18</v>
      </c>
      <c r="C23" s="137">
        <v>8267</v>
      </c>
      <c r="D23" s="137">
        <v>4379.2709999999997</v>
      </c>
      <c r="E23" s="95">
        <f t="shared" si="0"/>
        <v>52.972916414660695</v>
      </c>
    </row>
    <row r="24" spans="1:5" ht="15.75" x14ac:dyDescent="0.2">
      <c r="A24" s="39">
        <v>17</v>
      </c>
      <c r="B24" s="42" t="s">
        <v>19</v>
      </c>
      <c r="C24" s="137">
        <v>7712</v>
      </c>
      <c r="D24" s="137">
        <v>4822.9659300000003</v>
      </c>
      <c r="E24" s="95">
        <f t="shared" si="0"/>
        <v>62.538458635892127</v>
      </c>
    </row>
    <row r="25" spans="1:5" ht="15.75" x14ac:dyDescent="0.2">
      <c r="A25" s="39">
        <v>18</v>
      </c>
      <c r="B25" s="42" t="s">
        <v>20</v>
      </c>
      <c r="C25" s="137">
        <v>16031</v>
      </c>
      <c r="D25" s="137">
        <v>9406.0990000000002</v>
      </c>
      <c r="E25" s="95">
        <f t="shared" si="0"/>
        <v>58.674437028257756</v>
      </c>
    </row>
    <row r="26" spans="1:5" ht="15.75" x14ac:dyDescent="0.2">
      <c r="A26" s="39">
        <v>19</v>
      </c>
      <c r="B26" s="42" t="s">
        <v>30</v>
      </c>
      <c r="C26" s="137">
        <v>194469</v>
      </c>
      <c r="D26" s="137">
        <v>89450.613840000005</v>
      </c>
      <c r="E26" s="95">
        <f t="shared" si="0"/>
        <v>45.997364022029217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14" t="s">
        <v>21</v>
      </c>
      <c r="C28" s="125">
        <f>SUM(C8:C26)</f>
        <v>434292</v>
      </c>
      <c r="D28" s="115">
        <f>SUM(D8:D26)</f>
        <v>230269.10103999998</v>
      </c>
      <c r="E28" s="75">
        <f>D28/C28*100</f>
        <v>53.021722951378337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A1:E29"/>
  <sheetViews>
    <sheetView view="pageBreakPreview" zoomScale="90" zoomScaleNormal="100" zoomScaleSheetLayoutView="90" workbookViewId="0">
      <selection activeCell="E15" sqref="E15"/>
    </sheetView>
  </sheetViews>
  <sheetFormatPr defaultRowHeight="12.75" x14ac:dyDescent="0.2"/>
  <cols>
    <col min="1" max="1" width="5.7109375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33.75" customHeight="1" x14ac:dyDescent="0.2">
      <c r="A4" s="190" t="s">
        <v>84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53">
        <v>2021</v>
      </c>
      <c r="D8" s="137">
        <v>872.96893</v>
      </c>
      <c r="E8" s="113">
        <f>D8/C8*100</f>
        <v>43.194900049480452</v>
      </c>
    </row>
    <row r="9" spans="1:5" ht="15.75" x14ac:dyDescent="0.2">
      <c r="A9" s="39">
        <v>2</v>
      </c>
      <c r="B9" s="42" t="s">
        <v>5</v>
      </c>
      <c r="C9" s="153">
        <v>9091</v>
      </c>
      <c r="D9" s="137">
        <v>2960.1001200000001</v>
      </c>
      <c r="E9" s="95">
        <f t="shared" ref="E9:E28" si="0">D9/C9*100</f>
        <v>32.560775712242879</v>
      </c>
    </row>
    <row r="10" spans="1:5" ht="15.75" x14ac:dyDescent="0.2">
      <c r="A10" s="39">
        <v>3</v>
      </c>
      <c r="B10" s="42" t="s">
        <v>29</v>
      </c>
      <c r="C10" s="153">
        <v>9091</v>
      </c>
      <c r="D10" s="137">
        <v>7669.9371899999996</v>
      </c>
      <c r="E10" s="95">
        <f t="shared" si="0"/>
        <v>84.368465405345944</v>
      </c>
    </row>
    <row r="11" spans="1:5" ht="15.75" x14ac:dyDescent="0.2">
      <c r="A11" s="39">
        <v>4</v>
      </c>
      <c r="B11" s="42" t="s">
        <v>6</v>
      </c>
      <c r="C11" s="153">
        <v>6061</v>
      </c>
      <c r="D11" s="137">
        <v>1750.3711599999999</v>
      </c>
      <c r="E11" s="95">
        <f t="shared" si="0"/>
        <v>28.879246988945717</v>
      </c>
    </row>
    <row r="12" spans="1:5" ht="15.75" x14ac:dyDescent="0.2">
      <c r="A12" s="39">
        <v>5</v>
      </c>
      <c r="B12" s="42" t="s">
        <v>7</v>
      </c>
      <c r="C12" s="153">
        <v>6061</v>
      </c>
      <c r="D12" s="153">
        <v>1371.5432000000001</v>
      </c>
      <c r="E12" s="95">
        <f t="shared" si="0"/>
        <v>22.628991915525493</v>
      </c>
    </row>
    <row r="13" spans="1:5" ht="15.75" x14ac:dyDescent="0.2">
      <c r="A13" s="39">
        <v>6</v>
      </c>
      <c r="B13" s="42" t="s">
        <v>8</v>
      </c>
      <c r="C13" s="153">
        <v>2021</v>
      </c>
      <c r="D13" s="153">
        <v>523.17548999999997</v>
      </c>
      <c r="E13" s="95">
        <f t="shared" si="0"/>
        <v>25.886961405244929</v>
      </c>
    </row>
    <row r="14" spans="1:5" ht="15.75" x14ac:dyDescent="0.2">
      <c r="A14" s="39">
        <v>7</v>
      </c>
      <c r="B14" s="42" t="s">
        <v>9</v>
      </c>
      <c r="C14" s="153">
        <v>3031</v>
      </c>
      <c r="D14" s="153">
        <v>836.69867999999997</v>
      </c>
      <c r="E14" s="95">
        <f t="shared" si="0"/>
        <v>27.604707357307817</v>
      </c>
    </row>
    <row r="15" spans="1:5" ht="15.75" x14ac:dyDescent="0.2">
      <c r="A15" s="39">
        <v>8</v>
      </c>
      <c r="B15" s="42" t="s">
        <v>10</v>
      </c>
      <c r="C15" s="153">
        <v>6061</v>
      </c>
      <c r="D15" s="153"/>
      <c r="E15" s="95">
        <f t="shared" si="0"/>
        <v>0</v>
      </c>
    </row>
    <row r="16" spans="1:5" ht="15.75" x14ac:dyDescent="0.2">
      <c r="A16" s="39">
        <v>9</v>
      </c>
      <c r="B16" s="42" t="s">
        <v>11</v>
      </c>
      <c r="C16" s="153">
        <v>2021</v>
      </c>
      <c r="D16" s="153"/>
      <c r="E16" s="95">
        <f t="shared" si="0"/>
        <v>0</v>
      </c>
    </row>
    <row r="17" spans="1:5" ht="15.75" x14ac:dyDescent="0.2">
      <c r="A17" s="39">
        <v>10</v>
      </c>
      <c r="B17" s="42" t="s">
        <v>12</v>
      </c>
      <c r="C17" s="153">
        <v>3031</v>
      </c>
      <c r="D17" s="153">
        <v>909.09050000000002</v>
      </c>
      <c r="E17" s="95">
        <f t="shared" si="0"/>
        <v>29.993088089739363</v>
      </c>
    </row>
    <row r="18" spans="1:5" ht="15.75" x14ac:dyDescent="0.2">
      <c r="A18" s="39">
        <v>11</v>
      </c>
      <c r="B18" s="42" t="s">
        <v>13</v>
      </c>
      <c r="C18" s="153">
        <v>2021</v>
      </c>
      <c r="D18" s="153"/>
      <c r="E18" s="95">
        <f t="shared" si="0"/>
        <v>0</v>
      </c>
    </row>
    <row r="19" spans="1:5" ht="15.75" x14ac:dyDescent="0.2">
      <c r="A19" s="39">
        <v>12</v>
      </c>
      <c r="B19" s="42" t="s">
        <v>14</v>
      </c>
      <c r="C19" s="153">
        <v>2021</v>
      </c>
      <c r="D19" s="153"/>
      <c r="E19" s="95">
        <f t="shared" si="0"/>
        <v>0</v>
      </c>
    </row>
    <row r="20" spans="1:5" ht="15.75" x14ac:dyDescent="0.2">
      <c r="A20" s="39">
        <v>13</v>
      </c>
      <c r="B20" s="42" t="s">
        <v>15</v>
      </c>
      <c r="C20" s="153">
        <v>5051</v>
      </c>
      <c r="D20" s="153">
        <v>1495.7720899999999</v>
      </c>
      <c r="E20" s="95">
        <f t="shared" si="0"/>
        <v>29.613385270243516</v>
      </c>
    </row>
    <row r="21" spans="1:5" ht="15.75" x14ac:dyDescent="0.2">
      <c r="A21" s="39">
        <v>14</v>
      </c>
      <c r="B21" s="42" t="s">
        <v>16</v>
      </c>
      <c r="C21" s="153">
        <v>2021</v>
      </c>
      <c r="D21" s="153">
        <v>1879.02007</v>
      </c>
      <c r="E21" s="95">
        <f t="shared" si="0"/>
        <v>92.97476843146957</v>
      </c>
    </row>
    <row r="22" spans="1:5" ht="15.75" x14ac:dyDescent="0.2">
      <c r="A22" s="39">
        <v>15</v>
      </c>
      <c r="B22" s="42" t="s">
        <v>17</v>
      </c>
      <c r="C22" s="153">
        <v>2021</v>
      </c>
      <c r="D22" s="153">
        <v>587.87877000000003</v>
      </c>
      <c r="E22" s="95">
        <f t="shared" si="0"/>
        <v>29.088509153884218</v>
      </c>
    </row>
    <row r="23" spans="1:5" ht="15.75" x14ac:dyDescent="0.2">
      <c r="A23" s="39">
        <v>16</v>
      </c>
      <c r="B23" s="42" t="s">
        <v>18</v>
      </c>
      <c r="C23" s="153">
        <v>2021</v>
      </c>
      <c r="D23" s="153"/>
      <c r="E23" s="95">
        <f t="shared" si="0"/>
        <v>0</v>
      </c>
    </row>
    <row r="24" spans="1:5" ht="15.75" x14ac:dyDescent="0.2">
      <c r="A24" s="39">
        <v>17</v>
      </c>
      <c r="B24" s="42" t="s">
        <v>19</v>
      </c>
      <c r="C24" s="153">
        <v>2021</v>
      </c>
      <c r="D24" s="153">
        <v>562.81502</v>
      </c>
      <c r="E24" s="95">
        <f t="shared" si="0"/>
        <v>27.848343394359226</v>
      </c>
    </row>
    <row r="25" spans="1:5" ht="15.75" x14ac:dyDescent="0.2">
      <c r="A25" s="39">
        <v>18</v>
      </c>
      <c r="B25" s="42" t="s">
        <v>20</v>
      </c>
      <c r="C25" s="153">
        <v>2021</v>
      </c>
      <c r="D25" s="153">
        <v>1930.50008</v>
      </c>
      <c r="E25" s="95">
        <f t="shared" si="0"/>
        <v>95.52202276100941</v>
      </c>
    </row>
    <row r="26" spans="1:5" ht="15.75" x14ac:dyDescent="0.2">
      <c r="A26" s="39">
        <v>19</v>
      </c>
      <c r="B26" s="42" t="s">
        <v>30</v>
      </c>
      <c r="C26" s="153">
        <v>33334</v>
      </c>
      <c r="D26" s="153">
        <v>18248.635989999999</v>
      </c>
      <c r="E26" s="95">
        <f t="shared" si="0"/>
        <v>54.74481307373852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14" t="s">
        <v>21</v>
      </c>
      <c r="C28" s="115">
        <f>SUM(C8:C26)</f>
        <v>101022</v>
      </c>
      <c r="D28" s="115">
        <f>SUM(D8:D26)</f>
        <v>41598.507289999994</v>
      </c>
      <c r="E28" s="75">
        <f t="shared" si="0"/>
        <v>41.177671487398776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7" tint="-0.249977111117893"/>
  </sheetPr>
  <dimension ref="A1:E15"/>
  <sheetViews>
    <sheetView workbookViewId="0">
      <selection activeCell="C10" sqref="C10"/>
    </sheetView>
  </sheetViews>
  <sheetFormatPr defaultRowHeight="12.75" x14ac:dyDescent="0.2"/>
  <cols>
    <col min="1" max="1" width="7.7109375" customWidth="1"/>
    <col min="2" max="2" width="28.85546875" customWidth="1"/>
    <col min="3" max="5" width="17.42578125" customWidth="1"/>
  </cols>
  <sheetData>
    <row r="1" spans="1:5" ht="15.75" x14ac:dyDescent="0.25">
      <c r="A1" s="2"/>
      <c r="B1" s="2"/>
    </row>
    <row r="2" spans="1:5" ht="15.75" x14ac:dyDescent="0.25">
      <c r="A2" s="2"/>
      <c r="B2" s="2"/>
    </row>
    <row r="3" spans="1:5" ht="19.5" customHeight="1" x14ac:dyDescent="0.25">
      <c r="A3" s="193" t="s">
        <v>27</v>
      </c>
      <c r="B3" s="193"/>
      <c r="C3" s="193"/>
      <c r="D3" s="193"/>
      <c r="E3" s="193"/>
    </row>
    <row r="4" spans="1:5" ht="84.75" customHeight="1" x14ac:dyDescent="0.2">
      <c r="A4" s="187" t="s">
        <v>38</v>
      </c>
      <c r="B4" s="187"/>
      <c r="C4" s="187"/>
      <c r="D4" s="187"/>
      <c r="E4" s="187"/>
    </row>
    <row r="5" spans="1:5" s="24" customFormat="1" ht="15.75" x14ac:dyDescent="0.25">
      <c r="A5" s="21"/>
      <c r="B5" s="20"/>
      <c r="C5" s="26"/>
    </row>
    <row r="6" spans="1:5" s="24" customFormat="1" ht="15.75" x14ac:dyDescent="0.25">
      <c r="A6" s="4"/>
      <c r="B6" s="4"/>
      <c r="C6" s="188" t="s">
        <v>0</v>
      </c>
      <c r="D6" s="188"/>
      <c r="E6" s="188"/>
    </row>
    <row r="7" spans="1:5" s="24" customFormat="1" ht="51.75" customHeight="1" x14ac:dyDescent="0.2">
      <c r="A7" s="18" t="s">
        <v>1</v>
      </c>
      <c r="B7" s="18" t="s">
        <v>2</v>
      </c>
      <c r="C7" s="60" t="s">
        <v>3</v>
      </c>
      <c r="D7" s="127" t="s">
        <v>28</v>
      </c>
      <c r="E7" s="131" t="s">
        <v>31</v>
      </c>
    </row>
    <row r="8" spans="1:5" s="24" customFormat="1" ht="15.75" customHeight="1" x14ac:dyDescent="0.2">
      <c r="A8" s="39">
        <v>1</v>
      </c>
      <c r="B8" s="42" t="s">
        <v>16</v>
      </c>
      <c r="C8" s="45">
        <v>7.3999999999999995</v>
      </c>
      <c r="D8" s="45">
        <v>4.25</v>
      </c>
      <c r="E8" s="45">
        <f>D8/C8*100</f>
        <v>57.432432432432435</v>
      </c>
    </row>
    <row r="9" spans="1:5" s="24" customFormat="1" ht="15.75" customHeight="1" x14ac:dyDescent="0.2">
      <c r="A9" s="39">
        <v>2</v>
      </c>
      <c r="B9" s="42" t="s">
        <v>18</v>
      </c>
      <c r="C9" s="45">
        <v>3.4000000000000004</v>
      </c>
      <c r="D9" s="45">
        <v>1.375</v>
      </c>
      <c r="E9" s="45">
        <f>D9/C9*100</f>
        <v>40.441176470588232</v>
      </c>
    </row>
    <row r="10" spans="1:5" s="24" customFormat="1" ht="15.75" customHeight="1" x14ac:dyDescent="0.2">
      <c r="A10" s="39">
        <v>3</v>
      </c>
      <c r="B10" s="42" t="s">
        <v>35</v>
      </c>
      <c r="C10" s="45">
        <v>2.3000000000000003</v>
      </c>
      <c r="D10" s="45">
        <v>1.5625</v>
      </c>
      <c r="E10" s="45">
        <f>D10/C10*100</f>
        <v>67.934782608695642</v>
      </c>
    </row>
    <row r="11" spans="1:5" s="24" customFormat="1" ht="15.75" customHeight="1" x14ac:dyDescent="0.2">
      <c r="A11" s="39">
        <v>4</v>
      </c>
      <c r="B11" s="42" t="s">
        <v>34</v>
      </c>
      <c r="C11" s="45">
        <v>234.4</v>
      </c>
      <c r="D11" s="45">
        <v>116.5625</v>
      </c>
      <c r="E11" s="45">
        <f>D11/C11*100</f>
        <v>49.728029010238906</v>
      </c>
    </row>
    <row r="12" spans="1:5" s="24" customFormat="1" ht="15.75" customHeight="1" x14ac:dyDescent="0.2">
      <c r="A12" s="39"/>
      <c r="B12" s="42"/>
      <c r="C12" s="45"/>
      <c r="D12" s="45"/>
      <c r="E12" s="45"/>
    </row>
    <row r="13" spans="1:5" s="24" customFormat="1" ht="15.75" customHeight="1" x14ac:dyDescent="0.25">
      <c r="A13" s="80"/>
      <c r="B13" s="63" t="s">
        <v>21</v>
      </c>
      <c r="C13" s="79">
        <f>SUM(C8:C11)</f>
        <v>247.5</v>
      </c>
      <c r="D13" s="79">
        <f>SUM(D8:D11)</f>
        <v>123.75</v>
      </c>
      <c r="E13" s="130">
        <f>D13/C13*100</f>
        <v>50</v>
      </c>
    </row>
    <row r="14" spans="1:5" s="24" customFormat="1" ht="18.75" x14ac:dyDescent="0.3">
      <c r="C14" s="65"/>
    </row>
    <row r="15" spans="1:5" s="24" customFormat="1" x14ac:dyDescent="0.2"/>
  </sheetData>
  <mergeCells count="3">
    <mergeCell ref="C6:E6"/>
    <mergeCell ref="A3:E3"/>
    <mergeCell ref="A4:E4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2"/>
  <sheetViews>
    <sheetView view="pageBreakPreview" zoomScale="90" zoomScaleNormal="100" zoomScaleSheetLayoutView="90" workbookViewId="0">
      <selection activeCell="K13" sqref="K13"/>
    </sheetView>
  </sheetViews>
  <sheetFormatPr defaultRowHeight="12.75" x14ac:dyDescent="0.2"/>
  <cols>
    <col min="1" max="1" width="5.42578125" customWidth="1"/>
    <col min="2" max="2" width="28.85546875" customWidth="1"/>
    <col min="3" max="4" width="14.85546875" customWidth="1"/>
    <col min="5" max="5" width="16.57031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85" t="s">
        <v>27</v>
      </c>
      <c r="B3" s="185"/>
      <c r="C3" s="185"/>
      <c r="D3" s="185"/>
      <c r="E3" s="185"/>
    </row>
    <row r="4" spans="1:7" ht="57.75" customHeight="1" x14ac:dyDescent="0.2">
      <c r="A4" s="190" t="s">
        <v>85</v>
      </c>
      <c r="B4" s="190"/>
      <c r="C4" s="190"/>
      <c r="D4" s="190"/>
      <c r="E4" s="190"/>
    </row>
    <row r="5" spans="1:7" s="24" customFormat="1" ht="15.75" x14ac:dyDescent="0.25">
      <c r="A5" s="21"/>
      <c r="B5" s="20"/>
      <c r="C5" s="26"/>
    </row>
    <row r="6" spans="1:7" s="24" customFormat="1" ht="15.75" x14ac:dyDescent="0.25">
      <c r="A6" s="4"/>
      <c r="B6" s="4"/>
      <c r="C6" s="3"/>
      <c r="D6" s="188" t="s">
        <v>0</v>
      </c>
      <c r="E6" s="188"/>
    </row>
    <row r="7" spans="1:7" s="24" customFormat="1" ht="27.75" customHeight="1" x14ac:dyDescent="0.2">
      <c r="A7" s="131" t="s">
        <v>1</v>
      </c>
      <c r="B7" s="131" t="s">
        <v>2</v>
      </c>
      <c r="C7" s="131" t="s">
        <v>3</v>
      </c>
      <c r="D7" s="127" t="s">
        <v>28</v>
      </c>
      <c r="E7" s="131" t="s">
        <v>31</v>
      </c>
    </row>
    <row r="8" spans="1:7" s="24" customFormat="1" ht="15.75" customHeight="1" x14ac:dyDescent="0.25">
      <c r="A8" s="39">
        <v>1</v>
      </c>
      <c r="B8" s="42" t="s">
        <v>10</v>
      </c>
      <c r="C8" s="184">
        <v>606.06060000000002</v>
      </c>
      <c r="D8" s="151">
        <v>606.06060000000002</v>
      </c>
      <c r="E8" s="102">
        <f>D8/C8*100</f>
        <v>100</v>
      </c>
      <c r="G8" s="147"/>
    </row>
    <row r="9" spans="1:7" s="24" customFormat="1" ht="15.75" customHeight="1" x14ac:dyDescent="0.25">
      <c r="A9" s="39"/>
      <c r="B9" s="40"/>
      <c r="C9" s="151"/>
      <c r="D9" s="151"/>
      <c r="E9" s="102"/>
    </row>
    <row r="10" spans="1:7" s="24" customFormat="1" ht="15.75" customHeight="1" x14ac:dyDescent="0.25">
      <c r="A10" s="106"/>
      <c r="B10" s="104" t="s">
        <v>21</v>
      </c>
      <c r="C10" s="107">
        <f>SUM(C8:C8)</f>
        <v>606.06060000000002</v>
      </c>
      <c r="D10" s="107">
        <f>SUM(D8:D8)</f>
        <v>606.06060000000002</v>
      </c>
      <c r="E10" s="108">
        <f>D10/C10*100</f>
        <v>100</v>
      </c>
    </row>
    <row r="11" spans="1:7" s="24" customFormat="1" ht="15.75" x14ac:dyDescent="0.25">
      <c r="E11" s="2"/>
    </row>
    <row r="12" spans="1:7" s="24" customFormat="1" x14ac:dyDescent="0.2"/>
  </sheetData>
  <mergeCells count="3">
    <mergeCell ref="A3:E3"/>
    <mergeCell ref="A4:E4"/>
    <mergeCell ref="D6:E6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10"/>
  <sheetViews>
    <sheetView view="pageBreakPreview" zoomScale="70" zoomScaleNormal="100" zoomScaleSheetLayoutView="70" workbookViewId="0">
      <selection activeCell="A4" sqref="A4:E4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  <col min="7" max="7" width="67.140625" customWidth="1"/>
  </cols>
  <sheetData>
    <row r="3" spans="1:7" ht="19.5" customHeight="1" x14ac:dyDescent="0.25">
      <c r="A3" s="194" t="s">
        <v>25</v>
      </c>
      <c r="B3" s="194"/>
      <c r="C3" s="194"/>
      <c r="D3" s="194"/>
      <c r="E3" s="194"/>
    </row>
    <row r="4" spans="1:7" ht="88.5" customHeight="1" x14ac:dyDescent="0.25">
      <c r="A4" s="187" t="s">
        <v>86</v>
      </c>
      <c r="B4" s="187"/>
      <c r="C4" s="187"/>
      <c r="D4" s="187"/>
      <c r="E4" s="187"/>
      <c r="G4" s="155"/>
    </row>
    <row r="5" spans="1:7" ht="12.75" customHeight="1" x14ac:dyDescent="0.25">
      <c r="A5" s="27"/>
      <c r="B5" s="20"/>
      <c r="C5" s="28"/>
    </row>
    <row r="6" spans="1:7" x14ac:dyDescent="0.25">
      <c r="A6" s="20"/>
      <c r="B6" s="20"/>
      <c r="C6" s="22"/>
      <c r="D6" s="188" t="s">
        <v>0</v>
      </c>
      <c r="E6" s="188"/>
    </row>
    <row r="7" spans="1:7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7" s="2" customFormat="1" x14ac:dyDescent="0.25">
      <c r="A8" s="39">
        <v>1</v>
      </c>
      <c r="B8" s="42" t="s">
        <v>30</v>
      </c>
      <c r="C8" s="137">
        <v>486.76767999999998</v>
      </c>
      <c r="D8" s="137"/>
      <c r="E8" s="117">
        <f>D8/C8*100</f>
        <v>0</v>
      </c>
    </row>
    <row r="9" spans="1:7" s="2" customFormat="1" x14ac:dyDescent="0.25">
      <c r="A9" s="39"/>
      <c r="B9" s="42"/>
      <c r="C9" s="137"/>
      <c r="D9" s="137"/>
      <c r="E9" s="117"/>
    </row>
    <row r="10" spans="1:7" s="2" customFormat="1" ht="19.5" customHeight="1" x14ac:dyDescent="0.25">
      <c r="A10" s="6"/>
      <c r="B10" s="83" t="s">
        <v>21</v>
      </c>
      <c r="C10" s="35">
        <f>C8</f>
        <v>486.76767999999998</v>
      </c>
      <c r="D10" s="35">
        <f>SUM(D8:D8)</f>
        <v>0</v>
      </c>
      <c r="E10" s="36">
        <f>D10/C10*100</f>
        <v>0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3"/>
  <sheetViews>
    <sheetView view="pageBreakPreview" zoomScale="90" zoomScaleNormal="100" zoomScaleSheetLayoutView="90" workbookViewId="0">
      <selection activeCell="E29" sqref="E29"/>
    </sheetView>
  </sheetViews>
  <sheetFormatPr defaultRowHeight="12.75" x14ac:dyDescent="0.2"/>
  <cols>
    <col min="1" max="1" width="5.42578125" customWidth="1"/>
    <col min="2" max="2" width="28.85546875" customWidth="1"/>
    <col min="3" max="4" width="14.85546875" customWidth="1"/>
    <col min="5" max="5" width="16.57031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85" t="s">
        <v>27</v>
      </c>
      <c r="B3" s="185"/>
      <c r="C3" s="185"/>
      <c r="D3" s="185"/>
      <c r="E3" s="185"/>
    </row>
    <row r="4" spans="1:7" ht="55.5" customHeight="1" x14ac:dyDescent="0.2">
      <c r="A4" s="190" t="s">
        <v>87</v>
      </c>
      <c r="B4" s="190"/>
      <c r="C4" s="190"/>
      <c r="D4" s="190"/>
      <c r="E4" s="190"/>
    </row>
    <row r="5" spans="1:7" s="24" customFormat="1" ht="8.25" customHeight="1" x14ac:dyDescent="0.25">
      <c r="A5" s="21"/>
      <c r="B5" s="20"/>
      <c r="C5" s="26"/>
    </row>
    <row r="6" spans="1:7" s="24" customFormat="1" ht="15.75" x14ac:dyDescent="0.25">
      <c r="A6" s="4"/>
      <c r="B6" s="4"/>
      <c r="C6" s="3"/>
      <c r="D6" s="188" t="s">
        <v>0</v>
      </c>
      <c r="E6" s="188"/>
    </row>
    <row r="7" spans="1:7" s="24" customFormat="1" ht="27.75" customHeight="1" x14ac:dyDescent="0.2">
      <c r="A7" s="131" t="s">
        <v>1</v>
      </c>
      <c r="B7" s="131" t="s">
        <v>2</v>
      </c>
      <c r="C7" s="131" t="s">
        <v>3</v>
      </c>
      <c r="D7" s="127" t="s">
        <v>28</v>
      </c>
      <c r="E7" s="131" t="s">
        <v>31</v>
      </c>
    </row>
    <row r="8" spans="1:7" s="24" customFormat="1" ht="15.75" customHeight="1" x14ac:dyDescent="0.25">
      <c r="A8" s="39">
        <v>1</v>
      </c>
      <c r="B8" s="42" t="s">
        <v>36</v>
      </c>
      <c r="C8" s="151">
        <v>2250</v>
      </c>
      <c r="D8" s="151">
        <v>2250</v>
      </c>
      <c r="E8" s="105">
        <f>D8/C8*100</f>
        <v>100</v>
      </c>
      <c r="G8" s="147"/>
    </row>
    <row r="9" spans="1:7" s="24" customFormat="1" ht="15.75" customHeight="1" x14ac:dyDescent="0.25">
      <c r="A9" s="39">
        <v>2</v>
      </c>
      <c r="B9" s="42" t="s">
        <v>18</v>
      </c>
      <c r="C9" s="151">
        <v>2250</v>
      </c>
      <c r="D9" s="151">
        <v>2250</v>
      </c>
      <c r="E9" s="105">
        <f>D9/C9*100</f>
        <v>100</v>
      </c>
      <c r="G9" s="147"/>
    </row>
    <row r="10" spans="1:7" s="24" customFormat="1" ht="15.75" customHeight="1" x14ac:dyDescent="0.25">
      <c r="A10" s="39"/>
      <c r="B10" s="40"/>
      <c r="C10" s="151"/>
      <c r="D10" s="151"/>
      <c r="E10" s="102"/>
    </row>
    <row r="11" spans="1:7" s="24" customFormat="1" ht="15.75" customHeight="1" x14ac:dyDescent="0.25">
      <c r="A11" s="106"/>
      <c r="B11" s="104" t="s">
        <v>21</v>
      </c>
      <c r="C11" s="107">
        <f>SUM(C8:C9)</f>
        <v>4500</v>
      </c>
      <c r="D11" s="107">
        <f>SUM(D8:D9)</f>
        <v>4500</v>
      </c>
      <c r="E11" s="108">
        <f>D11/C11*100</f>
        <v>100</v>
      </c>
    </row>
    <row r="12" spans="1:7" s="24" customFormat="1" ht="15.75" x14ac:dyDescent="0.25">
      <c r="E12" s="2"/>
    </row>
    <row r="13" spans="1:7" s="24" customFormat="1" x14ac:dyDescent="0.2"/>
  </sheetData>
  <mergeCells count="3">
    <mergeCell ref="A3:E3"/>
    <mergeCell ref="A4:E4"/>
    <mergeCell ref="D6:E6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view="pageBreakPreview" zoomScaleNormal="100" zoomScaleSheetLayoutView="100" workbookViewId="0">
      <selection activeCell="A4" sqref="A4:E4"/>
    </sheetView>
  </sheetViews>
  <sheetFormatPr defaultRowHeight="12.75" x14ac:dyDescent="0.2"/>
  <cols>
    <col min="1" max="1" width="6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36" customHeight="1" x14ac:dyDescent="0.2">
      <c r="A4" s="190" t="s">
        <v>88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18" t="s">
        <v>1</v>
      </c>
      <c r="B7" s="18" t="s">
        <v>2</v>
      </c>
      <c r="C7" s="18" t="s">
        <v>22</v>
      </c>
      <c r="D7" s="128" t="s">
        <v>28</v>
      </c>
      <c r="E7" s="18" t="s">
        <v>31</v>
      </c>
    </row>
    <row r="8" spans="1:5" ht="15.75" x14ac:dyDescent="0.2">
      <c r="A8" s="39">
        <v>1</v>
      </c>
      <c r="B8" s="42" t="s">
        <v>9</v>
      </c>
      <c r="C8" s="137">
        <v>15000</v>
      </c>
      <c r="D8" s="137">
        <v>15000</v>
      </c>
      <c r="E8" s="95">
        <f>D8/C8*100</f>
        <v>100</v>
      </c>
    </row>
    <row r="9" spans="1:5" ht="15.75" x14ac:dyDescent="0.2">
      <c r="A9" s="39"/>
      <c r="B9" s="42"/>
      <c r="C9" s="137"/>
      <c r="D9" s="137"/>
      <c r="E9" s="124"/>
    </row>
    <row r="10" spans="1:5" ht="19.5" customHeight="1" x14ac:dyDescent="0.25">
      <c r="A10" s="118"/>
      <c r="B10" s="114" t="s">
        <v>21</v>
      </c>
      <c r="C10" s="125">
        <f>SUM(C8:C8)</f>
        <v>15000</v>
      </c>
      <c r="D10" s="125">
        <f>SUM(D8:D8)</f>
        <v>15000</v>
      </c>
      <c r="E10" s="75">
        <f>D10/C10*100</f>
        <v>100</v>
      </c>
    </row>
    <row r="11" spans="1:5" ht="15.75" x14ac:dyDescent="0.25">
      <c r="A11" s="2"/>
      <c r="B11" s="2"/>
      <c r="C11" s="24"/>
      <c r="D11" s="24"/>
      <c r="E11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E25"/>
  <sheetViews>
    <sheetView view="pageBreakPreview" zoomScale="70" zoomScaleNormal="100" zoomScaleSheetLayoutView="70" workbookViewId="0">
      <selection activeCell="F43" sqref="F43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</cols>
  <sheetData>
    <row r="3" spans="1:5" ht="19.5" customHeight="1" x14ac:dyDescent="0.2">
      <c r="A3" s="194" t="s">
        <v>25</v>
      </c>
      <c r="B3" s="194"/>
      <c r="C3" s="194"/>
      <c r="D3" s="194"/>
      <c r="E3" s="194"/>
    </row>
    <row r="4" spans="1:5" ht="61.5" customHeight="1" x14ac:dyDescent="0.2">
      <c r="A4" s="187" t="s">
        <v>89</v>
      </c>
      <c r="B4" s="187"/>
      <c r="C4" s="187"/>
      <c r="D4" s="187"/>
      <c r="E4" s="187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178">
        <v>1</v>
      </c>
      <c r="B8" s="156" t="s">
        <v>4</v>
      </c>
      <c r="C8" s="158">
        <v>2252.1999999999998</v>
      </c>
      <c r="D8" s="157"/>
      <c r="E8" s="117">
        <f>D8/C8*100</f>
        <v>0</v>
      </c>
    </row>
    <row r="9" spans="1:5" s="2" customFormat="1" x14ac:dyDescent="0.25">
      <c r="A9" s="39">
        <v>2</v>
      </c>
      <c r="B9" s="42" t="s">
        <v>5</v>
      </c>
      <c r="C9" s="158">
        <v>2574</v>
      </c>
      <c r="D9" s="137"/>
      <c r="E9" s="117">
        <f>D9/C9*100</f>
        <v>0</v>
      </c>
    </row>
    <row r="10" spans="1:5" s="2" customFormat="1" x14ac:dyDescent="0.25">
      <c r="A10" s="39">
        <v>3</v>
      </c>
      <c r="B10" s="42" t="s">
        <v>23</v>
      </c>
      <c r="C10" s="158">
        <v>2574.6999999999998</v>
      </c>
      <c r="D10" s="137"/>
      <c r="E10" s="117">
        <f t="shared" ref="E10:E23" si="0">D10/C10*100</f>
        <v>0</v>
      </c>
    </row>
    <row r="11" spans="1:5" s="2" customFormat="1" x14ac:dyDescent="0.25">
      <c r="A11" s="39">
        <v>4</v>
      </c>
      <c r="B11" s="42" t="s">
        <v>36</v>
      </c>
      <c r="C11" s="158">
        <v>1929.6</v>
      </c>
      <c r="D11" s="137"/>
      <c r="E11" s="117">
        <f t="shared" si="0"/>
        <v>0</v>
      </c>
    </row>
    <row r="12" spans="1:5" s="2" customFormat="1" x14ac:dyDescent="0.25">
      <c r="A12" s="39">
        <v>5</v>
      </c>
      <c r="B12" s="42" t="s">
        <v>7</v>
      </c>
      <c r="C12" s="158">
        <v>3861.1</v>
      </c>
      <c r="D12" s="137"/>
      <c r="E12" s="117">
        <f t="shared" si="0"/>
        <v>0</v>
      </c>
    </row>
    <row r="13" spans="1:5" s="2" customFormat="1" x14ac:dyDescent="0.25">
      <c r="A13" s="39">
        <v>6</v>
      </c>
      <c r="B13" s="42" t="s">
        <v>8</v>
      </c>
      <c r="C13" s="158">
        <v>643.5</v>
      </c>
      <c r="D13" s="137"/>
      <c r="E13" s="117">
        <f t="shared" si="0"/>
        <v>0</v>
      </c>
    </row>
    <row r="14" spans="1:5" s="2" customFormat="1" x14ac:dyDescent="0.25">
      <c r="A14" s="39">
        <v>7</v>
      </c>
      <c r="B14" s="42" t="s">
        <v>9</v>
      </c>
      <c r="C14" s="158">
        <v>3217.5</v>
      </c>
      <c r="D14" s="137"/>
      <c r="E14" s="117">
        <f t="shared" si="0"/>
        <v>0</v>
      </c>
    </row>
    <row r="15" spans="1:5" s="2" customFormat="1" x14ac:dyDescent="0.25">
      <c r="A15" s="39">
        <v>8</v>
      </c>
      <c r="B15" s="42" t="s">
        <v>10</v>
      </c>
      <c r="C15" s="158">
        <v>965.2</v>
      </c>
      <c r="D15" s="137"/>
      <c r="E15" s="117">
        <f t="shared" si="0"/>
        <v>0</v>
      </c>
    </row>
    <row r="16" spans="1:5" s="2" customFormat="1" x14ac:dyDescent="0.25">
      <c r="A16" s="39">
        <v>9</v>
      </c>
      <c r="B16" s="42" t="s">
        <v>11</v>
      </c>
      <c r="C16" s="158">
        <v>1608.7</v>
      </c>
      <c r="D16" s="137"/>
      <c r="E16" s="117">
        <f t="shared" si="0"/>
        <v>0</v>
      </c>
    </row>
    <row r="17" spans="1:5" s="2" customFormat="1" x14ac:dyDescent="0.25">
      <c r="A17" s="39">
        <v>10</v>
      </c>
      <c r="B17" s="42" t="s">
        <v>12</v>
      </c>
      <c r="C17" s="158">
        <v>1607.8</v>
      </c>
      <c r="D17" s="137"/>
      <c r="E17" s="117">
        <f t="shared" si="0"/>
        <v>0</v>
      </c>
    </row>
    <row r="18" spans="1:5" s="2" customFormat="1" x14ac:dyDescent="0.25">
      <c r="A18" s="39">
        <v>11</v>
      </c>
      <c r="B18" s="42" t="s">
        <v>13</v>
      </c>
      <c r="C18" s="158">
        <v>1608.7</v>
      </c>
      <c r="D18" s="137"/>
      <c r="E18" s="117">
        <f t="shared" si="0"/>
        <v>0</v>
      </c>
    </row>
    <row r="19" spans="1:5" s="2" customFormat="1" x14ac:dyDescent="0.25">
      <c r="A19" s="39">
        <v>12</v>
      </c>
      <c r="B19" s="42" t="s">
        <v>14</v>
      </c>
      <c r="C19" s="158">
        <v>965.1</v>
      </c>
      <c r="D19" s="137"/>
      <c r="E19" s="117">
        <f t="shared" si="0"/>
        <v>0</v>
      </c>
    </row>
    <row r="20" spans="1:5" s="2" customFormat="1" x14ac:dyDescent="0.25">
      <c r="A20" s="39">
        <v>13</v>
      </c>
      <c r="B20" s="42" t="s">
        <v>16</v>
      </c>
      <c r="C20" s="158">
        <v>2252.1999999999998</v>
      </c>
      <c r="D20" s="137"/>
      <c r="E20" s="117">
        <f t="shared" si="0"/>
        <v>0</v>
      </c>
    </row>
    <row r="21" spans="1:5" s="2" customFormat="1" x14ac:dyDescent="0.25">
      <c r="A21" s="39">
        <v>14</v>
      </c>
      <c r="B21" s="42" t="s">
        <v>17</v>
      </c>
      <c r="C21" s="158">
        <v>2253.1999999999998</v>
      </c>
      <c r="D21" s="137"/>
      <c r="E21" s="117">
        <f t="shared" si="0"/>
        <v>0</v>
      </c>
    </row>
    <row r="22" spans="1:5" s="2" customFormat="1" x14ac:dyDescent="0.25">
      <c r="A22" s="39">
        <v>15</v>
      </c>
      <c r="B22" s="42" t="s">
        <v>18</v>
      </c>
      <c r="C22" s="158">
        <v>2574.1</v>
      </c>
      <c r="D22" s="137"/>
      <c r="E22" s="117">
        <f t="shared" si="0"/>
        <v>0</v>
      </c>
    </row>
    <row r="23" spans="1:5" s="2" customFormat="1" x14ac:dyDescent="0.25">
      <c r="A23" s="39">
        <v>16</v>
      </c>
      <c r="B23" s="42" t="s">
        <v>19</v>
      </c>
      <c r="C23" s="158">
        <v>1286.9000000000001</v>
      </c>
      <c r="D23" s="137"/>
      <c r="E23" s="117">
        <f t="shared" si="0"/>
        <v>0</v>
      </c>
    </row>
    <row r="24" spans="1:5" s="2" customFormat="1" x14ac:dyDescent="0.25">
      <c r="A24" s="39"/>
      <c r="B24" s="42"/>
      <c r="C24" s="137"/>
      <c r="D24" s="137"/>
      <c r="E24" s="117"/>
    </row>
    <row r="25" spans="1:5" s="2" customFormat="1" ht="19.5" customHeight="1" x14ac:dyDescent="0.25">
      <c r="A25" s="6"/>
      <c r="B25" s="83" t="s">
        <v>21</v>
      </c>
      <c r="C25" s="35">
        <f>SUM(C8:C24)</f>
        <v>32174.5</v>
      </c>
      <c r="D25" s="35">
        <f>SUM(D9:D9)</f>
        <v>0</v>
      </c>
      <c r="E25" s="36">
        <f>D25/C25*100</f>
        <v>0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28"/>
  <sheetViews>
    <sheetView view="pageBreakPreview" zoomScale="90" zoomScaleNormal="100" zoomScaleSheetLayoutView="90" workbookViewId="0">
      <selection activeCell="E40" sqref="E40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8.75" x14ac:dyDescent="0.25">
      <c r="A3" s="194" t="s">
        <v>25</v>
      </c>
      <c r="B3" s="194"/>
      <c r="C3" s="194"/>
      <c r="D3" s="194"/>
      <c r="E3" s="194"/>
    </row>
    <row r="4" spans="1:5" ht="42.75" customHeight="1" x14ac:dyDescent="0.25">
      <c r="A4" s="190" t="s">
        <v>75</v>
      </c>
      <c r="B4" s="190"/>
      <c r="C4" s="190"/>
      <c r="D4" s="190"/>
      <c r="E4" s="190"/>
    </row>
    <row r="5" spans="1:5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1.5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44">
        <v>1</v>
      </c>
      <c r="B8" s="56" t="s">
        <v>4</v>
      </c>
      <c r="C8" s="158">
        <v>1445</v>
      </c>
      <c r="D8" s="158">
        <v>722.5</v>
      </c>
      <c r="E8" s="117">
        <f t="shared" ref="E8:E26" si="0">D8/C8*100</f>
        <v>50</v>
      </c>
    </row>
    <row r="9" spans="1:5" x14ac:dyDescent="0.25">
      <c r="A9" s="39">
        <v>2</v>
      </c>
      <c r="B9" s="42" t="s">
        <v>5</v>
      </c>
      <c r="C9" s="158">
        <v>1808</v>
      </c>
      <c r="D9" s="158">
        <v>904</v>
      </c>
      <c r="E9" s="117">
        <f t="shared" si="0"/>
        <v>50</v>
      </c>
    </row>
    <row r="10" spans="1:5" x14ac:dyDescent="0.25">
      <c r="A10" s="39">
        <v>3</v>
      </c>
      <c r="B10" s="42" t="s">
        <v>29</v>
      </c>
      <c r="C10" s="158">
        <v>2687</v>
      </c>
      <c r="D10" s="158">
        <v>1343.5</v>
      </c>
      <c r="E10" s="117">
        <f t="shared" si="0"/>
        <v>50</v>
      </c>
    </row>
    <row r="11" spans="1:5" x14ac:dyDescent="0.25">
      <c r="A11" s="39">
        <v>4</v>
      </c>
      <c r="B11" s="42" t="s">
        <v>6</v>
      </c>
      <c r="C11" s="158">
        <v>2134</v>
      </c>
      <c r="D11" s="158">
        <v>1067</v>
      </c>
      <c r="E11" s="117">
        <f t="shared" si="0"/>
        <v>50</v>
      </c>
    </row>
    <row r="12" spans="1:5" x14ac:dyDescent="0.25">
      <c r="A12" s="39">
        <v>5</v>
      </c>
      <c r="B12" s="42" t="s">
        <v>7</v>
      </c>
      <c r="C12" s="158">
        <v>2285</v>
      </c>
      <c r="D12" s="158">
        <v>1142.5</v>
      </c>
      <c r="E12" s="117">
        <f t="shared" si="0"/>
        <v>50</v>
      </c>
    </row>
    <row r="13" spans="1:5" x14ac:dyDescent="0.25">
      <c r="A13" s="39">
        <v>6</v>
      </c>
      <c r="B13" s="42" t="s">
        <v>8</v>
      </c>
      <c r="C13" s="158">
        <v>1135</v>
      </c>
      <c r="D13" s="158">
        <v>567.5</v>
      </c>
      <c r="E13" s="117">
        <f t="shared" si="0"/>
        <v>50</v>
      </c>
    </row>
    <row r="14" spans="1:5" x14ac:dyDescent="0.25">
      <c r="A14" s="39">
        <v>7</v>
      </c>
      <c r="B14" s="42" t="s">
        <v>9</v>
      </c>
      <c r="C14" s="158">
        <v>1067</v>
      </c>
      <c r="D14" s="158">
        <v>533.5</v>
      </c>
      <c r="E14" s="117">
        <f t="shared" si="0"/>
        <v>50</v>
      </c>
    </row>
    <row r="15" spans="1:5" x14ac:dyDescent="0.25">
      <c r="A15" s="39">
        <v>8</v>
      </c>
      <c r="B15" s="42" t="s">
        <v>10</v>
      </c>
      <c r="C15" s="158">
        <v>2021</v>
      </c>
      <c r="D15" s="158">
        <v>1010.5</v>
      </c>
      <c r="E15" s="117">
        <f t="shared" si="0"/>
        <v>50</v>
      </c>
    </row>
    <row r="16" spans="1:5" x14ac:dyDescent="0.25">
      <c r="A16" s="39">
        <v>9</v>
      </c>
      <c r="B16" s="42" t="s">
        <v>11</v>
      </c>
      <c r="C16" s="158">
        <v>1294</v>
      </c>
      <c r="D16" s="158">
        <v>647</v>
      </c>
      <c r="E16" s="117">
        <f t="shared" si="0"/>
        <v>50</v>
      </c>
    </row>
    <row r="17" spans="1:5" x14ac:dyDescent="0.25">
      <c r="A17" s="39">
        <v>10</v>
      </c>
      <c r="B17" s="42" t="s">
        <v>12</v>
      </c>
      <c r="C17" s="158">
        <v>1808</v>
      </c>
      <c r="D17" s="158">
        <v>904</v>
      </c>
      <c r="E17" s="117">
        <f t="shared" si="0"/>
        <v>50</v>
      </c>
    </row>
    <row r="18" spans="1:5" x14ac:dyDescent="0.25">
      <c r="A18" s="39">
        <v>11</v>
      </c>
      <c r="B18" s="42" t="s">
        <v>13</v>
      </c>
      <c r="C18" s="158">
        <v>1544</v>
      </c>
      <c r="D18" s="158">
        <v>772</v>
      </c>
      <c r="E18" s="117">
        <f t="shared" si="0"/>
        <v>50</v>
      </c>
    </row>
    <row r="19" spans="1:5" x14ac:dyDescent="0.25">
      <c r="A19" s="39">
        <v>12</v>
      </c>
      <c r="B19" s="42" t="s">
        <v>14</v>
      </c>
      <c r="C19" s="158">
        <v>401</v>
      </c>
      <c r="D19" s="158">
        <v>200.5</v>
      </c>
      <c r="E19" s="117">
        <f t="shared" si="0"/>
        <v>50</v>
      </c>
    </row>
    <row r="20" spans="1:5" x14ac:dyDescent="0.25">
      <c r="A20" s="39">
        <v>13</v>
      </c>
      <c r="B20" s="42" t="s">
        <v>15</v>
      </c>
      <c r="C20" s="158">
        <v>1279</v>
      </c>
      <c r="D20" s="158">
        <v>639.5</v>
      </c>
      <c r="E20" s="117">
        <f t="shared" si="0"/>
        <v>50</v>
      </c>
    </row>
    <row r="21" spans="1:5" x14ac:dyDescent="0.25">
      <c r="A21" s="39">
        <v>14</v>
      </c>
      <c r="B21" s="42" t="s">
        <v>16</v>
      </c>
      <c r="C21" s="158">
        <v>2414</v>
      </c>
      <c r="D21" s="158">
        <v>1207</v>
      </c>
      <c r="E21" s="117">
        <f t="shared" si="0"/>
        <v>50</v>
      </c>
    </row>
    <row r="22" spans="1:5" x14ac:dyDescent="0.25">
      <c r="A22" s="39">
        <v>15</v>
      </c>
      <c r="B22" s="42" t="s">
        <v>17</v>
      </c>
      <c r="C22" s="158">
        <v>1075</v>
      </c>
      <c r="D22" s="158">
        <v>537.5</v>
      </c>
      <c r="E22" s="117">
        <f t="shared" si="0"/>
        <v>50</v>
      </c>
    </row>
    <row r="23" spans="1:5" x14ac:dyDescent="0.25">
      <c r="A23" s="39">
        <v>16</v>
      </c>
      <c r="B23" s="42" t="s">
        <v>18</v>
      </c>
      <c r="C23" s="158">
        <v>1135</v>
      </c>
      <c r="D23" s="158">
        <v>567.5</v>
      </c>
      <c r="E23" s="117">
        <f t="shared" si="0"/>
        <v>50</v>
      </c>
    </row>
    <row r="24" spans="1:5" x14ac:dyDescent="0.25">
      <c r="A24" s="39">
        <v>17</v>
      </c>
      <c r="B24" s="42" t="s">
        <v>19</v>
      </c>
      <c r="C24" s="158">
        <v>1143</v>
      </c>
      <c r="D24" s="158">
        <v>571.5</v>
      </c>
      <c r="E24" s="117">
        <f t="shared" si="0"/>
        <v>50</v>
      </c>
    </row>
    <row r="25" spans="1:5" x14ac:dyDescent="0.25">
      <c r="A25" s="39">
        <v>18</v>
      </c>
      <c r="B25" s="42" t="s">
        <v>20</v>
      </c>
      <c r="C25" s="158">
        <v>1256</v>
      </c>
      <c r="D25" s="158">
        <v>628</v>
      </c>
      <c r="E25" s="117">
        <f t="shared" si="0"/>
        <v>50</v>
      </c>
    </row>
    <row r="26" spans="1:5" x14ac:dyDescent="0.25">
      <c r="A26" s="39">
        <v>19</v>
      </c>
      <c r="B26" s="42" t="s">
        <v>30</v>
      </c>
      <c r="C26" s="158">
        <v>4993</v>
      </c>
      <c r="D26" s="158">
        <v>2496.5</v>
      </c>
      <c r="E26" s="117">
        <f t="shared" si="0"/>
        <v>50</v>
      </c>
    </row>
    <row r="27" spans="1:5" s="2" customFormat="1" x14ac:dyDescent="0.25">
      <c r="A27" s="81"/>
      <c r="B27" s="42"/>
      <c r="C27" s="137"/>
      <c r="D27" s="137"/>
      <c r="E27" s="117"/>
    </row>
    <row r="28" spans="1:5" s="2" customFormat="1" x14ac:dyDescent="0.25">
      <c r="A28" s="6"/>
      <c r="B28" s="168" t="s">
        <v>21</v>
      </c>
      <c r="C28" s="35">
        <f>SUM(C8:C26)</f>
        <v>32924</v>
      </c>
      <c r="D28" s="35">
        <f>SUM(D8:D26)</f>
        <v>16462</v>
      </c>
      <c r="E28" s="36">
        <f>D28/C28*100</f>
        <v>50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20"/>
  <sheetViews>
    <sheetView view="pageBreakPreview" zoomScale="90" zoomScaleNormal="120" zoomScaleSheetLayoutView="90" workbookViewId="0">
      <selection activeCell="D38" sqref="D38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74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8">
        <v>1</v>
      </c>
      <c r="B8" s="156" t="s">
        <v>4</v>
      </c>
      <c r="C8" s="137">
        <v>882</v>
      </c>
      <c r="D8" s="137"/>
      <c r="E8" s="117">
        <f>D8/C8*100</f>
        <v>0</v>
      </c>
    </row>
    <row r="9" spans="1:5" s="2" customFormat="1" x14ac:dyDescent="0.25">
      <c r="A9" s="39">
        <v>2</v>
      </c>
      <c r="B9" s="42" t="s">
        <v>5</v>
      </c>
      <c r="C9" s="137">
        <v>882</v>
      </c>
      <c r="D9" s="137"/>
      <c r="E9" s="117">
        <f t="shared" ref="E9:E18" si="0">D9/C9*100</f>
        <v>0</v>
      </c>
    </row>
    <row r="10" spans="1:5" s="2" customFormat="1" x14ac:dyDescent="0.25">
      <c r="A10" s="39">
        <v>3</v>
      </c>
      <c r="B10" s="42" t="s">
        <v>23</v>
      </c>
      <c r="C10" s="137">
        <v>2268</v>
      </c>
      <c r="D10" s="137"/>
      <c r="E10" s="117">
        <f t="shared" si="0"/>
        <v>0</v>
      </c>
    </row>
    <row r="11" spans="1:5" s="2" customFormat="1" x14ac:dyDescent="0.25">
      <c r="A11" s="39">
        <v>4</v>
      </c>
      <c r="B11" s="42" t="s">
        <v>7</v>
      </c>
      <c r="C11" s="137">
        <v>606.81399999999996</v>
      </c>
      <c r="D11" s="137"/>
      <c r="E11" s="117">
        <f t="shared" si="0"/>
        <v>0</v>
      </c>
    </row>
    <row r="12" spans="1:5" s="2" customFormat="1" x14ac:dyDescent="0.25">
      <c r="A12" s="39">
        <v>5</v>
      </c>
      <c r="B12" s="42" t="s">
        <v>8</v>
      </c>
      <c r="C12" s="137">
        <v>1512</v>
      </c>
      <c r="D12" s="137"/>
      <c r="E12" s="117">
        <f t="shared" si="0"/>
        <v>0</v>
      </c>
    </row>
    <row r="13" spans="1:5" s="2" customFormat="1" x14ac:dyDescent="0.25">
      <c r="A13" s="39">
        <v>6</v>
      </c>
      <c r="B13" s="42" t="s">
        <v>73</v>
      </c>
      <c r="C13" s="137">
        <v>1512</v>
      </c>
      <c r="D13" s="137">
        <v>1512</v>
      </c>
      <c r="E13" s="117">
        <f t="shared" si="0"/>
        <v>100</v>
      </c>
    </row>
    <row r="14" spans="1:5" s="2" customFormat="1" x14ac:dyDescent="0.25">
      <c r="A14" s="39">
        <v>7</v>
      </c>
      <c r="B14" s="42" t="s">
        <v>13</v>
      </c>
      <c r="C14" s="137">
        <v>882</v>
      </c>
      <c r="D14" s="137"/>
      <c r="E14" s="117">
        <f t="shared" si="0"/>
        <v>0</v>
      </c>
    </row>
    <row r="15" spans="1:5" s="2" customFormat="1" x14ac:dyDescent="0.25">
      <c r="A15" s="39">
        <v>8</v>
      </c>
      <c r="B15" s="42" t="s">
        <v>15</v>
      </c>
      <c r="C15" s="137">
        <v>2069.15</v>
      </c>
      <c r="D15" s="137">
        <v>2069.15</v>
      </c>
      <c r="E15" s="117">
        <f t="shared" si="0"/>
        <v>100</v>
      </c>
    </row>
    <row r="16" spans="1:5" s="2" customFormat="1" x14ac:dyDescent="0.25">
      <c r="A16" s="39">
        <v>9</v>
      </c>
      <c r="B16" s="42" t="s">
        <v>17</v>
      </c>
      <c r="C16" s="137">
        <v>711.9</v>
      </c>
      <c r="D16" s="137"/>
      <c r="E16" s="117">
        <f t="shared" si="0"/>
        <v>0</v>
      </c>
    </row>
    <row r="17" spans="1:5" s="2" customFormat="1" x14ac:dyDescent="0.25">
      <c r="A17" s="39">
        <v>10</v>
      </c>
      <c r="B17" s="42" t="s">
        <v>18</v>
      </c>
      <c r="C17" s="137">
        <v>1228.5</v>
      </c>
      <c r="D17" s="137"/>
      <c r="E17" s="117">
        <f t="shared" si="0"/>
        <v>0</v>
      </c>
    </row>
    <row r="18" spans="1:5" s="2" customFormat="1" x14ac:dyDescent="0.25">
      <c r="A18" s="39">
        <v>11</v>
      </c>
      <c r="B18" s="42" t="s">
        <v>19</v>
      </c>
      <c r="C18" s="137">
        <v>882</v>
      </c>
      <c r="D18" s="137"/>
      <c r="E18" s="117">
        <f t="shared" si="0"/>
        <v>0</v>
      </c>
    </row>
    <row r="19" spans="1:5" s="2" customFormat="1" x14ac:dyDescent="0.25">
      <c r="A19" s="39"/>
      <c r="B19" s="42"/>
      <c r="C19" s="137"/>
      <c r="D19" s="137"/>
      <c r="E19" s="117"/>
    </row>
    <row r="20" spans="1:5" s="2" customFormat="1" ht="19.5" customHeight="1" x14ac:dyDescent="0.25">
      <c r="A20" s="6"/>
      <c r="B20" s="83" t="s">
        <v>21</v>
      </c>
      <c r="C20" s="35">
        <f>SUM(C8:C19)</f>
        <v>13436.364</v>
      </c>
      <c r="D20" s="35">
        <f>SUM(D8:D19)</f>
        <v>3581.15</v>
      </c>
      <c r="E20" s="36">
        <f>D20/C20*100</f>
        <v>26.65267180912932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-0.249977111117893"/>
  </sheetPr>
  <dimension ref="A1:E17"/>
  <sheetViews>
    <sheetView view="pageBreakPreview" zoomScaleNormal="100" zoomScaleSheetLayoutView="100" workbookViewId="0">
      <selection activeCell="D12" sqref="D12"/>
    </sheetView>
  </sheetViews>
  <sheetFormatPr defaultRowHeight="12.75" x14ac:dyDescent="0.2"/>
  <cols>
    <col min="1" max="1" width="7.7109375" customWidth="1"/>
    <col min="2" max="2" width="26.85546875" customWidth="1"/>
    <col min="3" max="3" width="14.85546875" customWidth="1"/>
    <col min="4" max="4" width="13.5703125" customWidth="1"/>
    <col min="5" max="5" width="17.5703125" customWidth="1"/>
  </cols>
  <sheetData>
    <row r="1" spans="1:5" ht="15.75" x14ac:dyDescent="0.25">
      <c r="A1" s="2"/>
      <c r="B1" s="2"/>
    </row>
    <row r="2" spans="1:5" ht="15.75" x14ac:dyDescent="0.25">
      <c r="A2" s="2"/>
      <c r="B2" s="2"/>
    </row>
    <row r="3" spans="1:5" ht="19.5" customHeight="1" x14ac:dyDescent="0.2">
      <c r="A3" s="185" t="s">
        <v>27</v>
      </c>
      <c r="B3" s="185"/>
      <c r="C3" s="185"/>
      <c r="D3" s="185"/>
      <c r="E3" s="185"/>
    </row>
    <row r="4" spans="1:5" ht="111" customHeight="1" x14ac:dyDescent="0.2">
      <c r="A4" s="187" t="s">
        <v>39</v>
      </c>
      <c r="B4" s="187"/>
      <c r="C4" s="187"/>
      <c r="D4" s="187"/>
      <c r="E4" s="187"/>
    </row>
    <row r="5" spans="1:5" s="24" customFormat="1" ht="10.5" customHeight="1" x14ac:dyDescent="0.25">
      <c r="A5" s="21"/>
      <c r="B5" s="20"/>
      <c r="C5" s="26"/>
    </row>
    <row r="6" spans="1:5" s="24" customFormat="1" ht="15.75" x14ac:dyDescent="0.25">
      <c r="A6" s="4"/>
      <c r="B6" s="4"/>
      <c r="C6" s="3"/>
      <c r="D6" s="188" t="s">
        <v>0</v>
      </c>
      <c r="E6" s="188"/>
    </row>
    <row r="7" spans="1:5" s="24" customFormat="1" ht="31.5" x14ac:dyDescent="0.2">
      <c r="A7" s="5" t="s">
        <v>1</v>
      </c>
      <c r="B7" s="18" t="s">
        <v>2</v>
      </c>
      <c r="C7" s="17" t="s">
        <v>3</v>
      </c>
      <c r="D7" s="25" t="s">
        <v>28</v>
      </c>
      <c r="E7" s="18" t="s">
        <v>31</v>
      </c>
    </row>
    <row r="8" spans="1:5" s="24" customFormat="1" ht="15.75" customHeight="1" x14ac:dyDescent="0.2">
      <c r="A8" s="44">
        <v>1</v>
      </c>
      <c r="B8" s="142" t="s">
        <v>5</v>
      </c>
      <c r="C8" s="57">
        <v>1840.4</v>
      </c>
      <c r="D8" s="76">
        <v>0</v>
      </c>
      <c r="E8" s="102">
        <f>D8/C8*100</f>
        <v>0</v>
      </c>
    </row>
    <row r="9" spans="1:5" s="24" customFormat="1" ht="15.75" customHeight="1" x14ac:dyDescent="0.25">
      <c r="A9" s="39">
        <v>2</v>
      </c>
      <c r="B9" s="143" t="s">
        <v>10</v>
      </c>
      <c r="C9" s="77">
        <v>5116</v>
      </c>
      <c r="D9" s="78">
        <v>0</v>
      </c>
      <c r="E9" s="102">
        <f>D9/C9*100</f>
        <v>0</v>
      </c>
    </row>
    <row r="10" spans="1:5" s="24" customFormat="1" ht="15.75" customHeight="1" x14ac:dyDescent="0.25">
      <c r="A10" s="39">
        <v>3</v>
      </c>
      <c r="B10" s="143" t="s">
        <v>12</v>
      </c>
      <c r="C10" s="77">
        <v>3657</v>
      </c>
      <c r="D10" s="78">
        <v>0</v>
      </c>
      <c r="E10" s="102">
        <f t="shared" ref="E10:E15" si="0">D10/C10*100</f>
        <v>0</v>
      </c>
    </row>
    <row r="11" spans="1:5" s="24" customFormat="1" ht="15.75" customHeight="1" x14ac:dyDescent="0.25">
      <c r="A11" s="39">
        <v>4</v>
      </c>
      <c r="B11" s="143" t="s">
        <v>16</v>
      </c>
      <c r="C11" s="77">
        <v>11573.8</v>
      </c>
      <c r="D11" s="78">
        <v>0</v>
      </c>
      <c r="E11" s="102">
        <f t="shared" si="0"/>
        <v>0</v>
      </c>
    </row>
    <row r="12" spans="1:5" s="24" customFormat="1" ht="15.75" customHeight="1" x14ac:dyDescent="0.25">
      <c r="A12" s="39">
        <v>5</v>
      </c>
      <c r="B12" s="143" t="s">
        <v>17</v>
      </c>
      <c r="C12" s="77">
        <v>2784.7</v>
      </c>
      <c r="D12" s="78">
        <v>0</v>
      </c>
      <c r="E12" s="102">
        <f t="shared" si="0"/>
        <v>0</v>
      </c>
    </row>
    <row r="13" spans="1:5" s="24" customFormat="1" ht="15.75" customHeight="1" x14ac:dyDescent="0.25">
      <c r="A13" s="39">
        <v>6</v>
      </c>
      <c r="B13" s="143" t="s">
        <v>18</v>
      </c>
      <c r="C13" s="77">
        <v>12214.8</v>
      </c>
      <c r="D13" s="78">
        <v>0</v>
      </c>
      <c r="E13" s="102">
        <f t="shared" si="0"/>
        <v>0</v>
      </c>
    </row>
    <row r="14" spans="1:5" s="24" customFormat="1" ht="15.75" customHeight="1" x14ac:dyDescent="0.25">
      <c r="A14" s="39">
        <v>7</v>
      </c>
      <c r="B14" s="143" t="s">
        <v>19</v>
      </c>
      <c r="C14" s="77">
        <v>906.9</v>
      </c>
      <c r="D14" s="78">
        <v>0</v>
      </c>
      <c r="E14" s="102">
        <f t="shared" si="0"/>
        <v>0</v>
      </c>
    </row>
    <row r="15" spans="1:5" s="24" customFormat="1" ht="15.75" customHeight="1" x14ac:dyDescent="0.25">
      <c r="A15" s="39">
        <v>8</v>
      </c>
      <c r="B15" s="143" t="s">
        <v>34</v>
      </c>
      <c r="C15" s="77">
        <v>6456</v>
      </c>
      <c r="D15" s="78">
        <v>0</v>
      </c>
      <c r="E15" s="102">
        <f t="shared" si="0"/>
        <v>0</v>
      </c>
    </row>
    <row r="16" spans="1:5" ht="15.75" x14ac:dyDescent="0.2">
      <c r="A16" s="39"/>
      <c r="B16" s="42"/>
      <c r="C16" s="111"/>
      <c r="D16" s="112"/>
      <c r="E16" s="102"/>
    </row>
    <row r="17" spans="1:5" ht="15.75" x14ac:dyDescent="0.2">
      <c r="A17" s="109"/>
      <c r="B17" s="110" t="s">
        <v>21</v>
      </c>
      <c r="C17" s="64">
        <f>SUM(C8:C15)</f>
        <v>44549.599999999999</v>
      </c>
      <c r="D17" s="64">
        <f>SUM(D8:D15)</f>
        <v>0</v>
      </c>
      <c r="E17" s="64">
        <f>D17/C17*100</f>
        <v>0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00B050"/>
  </sheetPr>
  <dimension ref="A3:F16"/>
  <sheetViews>
    <sheetView view="pageBreakPreview" zoomScaleNormal="110" zoomScaleSheetLayoutView="100" workbookViewId="0">
      <selection activeCell="E16" sqref="E16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53.25" customHeight="1" x14ac:dyDescent="0.25">
      <c r="A4" s="190" t="s">
        <v>72</v>
      </c>
      <c r="B4" s="187"/>
      <c r="C4" s="187"/>
      <c r="D4" s="187"/>
      <c r="E4" s="187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5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ht="16.5" customHeight="1" x14ac:dyDescent="0.25">
      <c r="A8" s="44">
        <v>1</v>
      </c>
      <c r="B8" s="42" t="s">
        <v>23</v>
      </c>
      <c r="C8" s="137">
        <v>15989.9</v>
      </c>
      <c r="D8" s="137"/>
      <c r="E8" s="117">
        <f>D8/C8*100</f>
        <v>0</v>
      </c>
    </row>
    <row r="9" spans="1:5" ht="16.5" customHeight="1" x14ac:dyDescent="0.25">
      <c r="A9" s="161">
        <v>2</v>
      </c>
      <c r="B9" s="42" t="s">
        <v>36</v>
      </c>
      <c r="C9" s="137">
        <v>13640</v>
      </c>
      <c r="D9" s="137"/>
      <c r="E9" s="117"/>
    </row>
    <row r="10" spans="1:5" ht="16.5" customHeight="1" x14ac:dyDescent="0.25">
      <c r="A10" s="161">
        <v>3</v>
      </c>
      <c r="B10" s="42" t="s">
        <v>7</v>
      </c>
      <c r="C10" s="137">
        <v>122663.34</v>
      </c>
      <c r="D10" s="137">
        <v>10946.843999999999</v>
      </c>
      <c r="E10" s="117">
        <f>D10/C10*100</f>
        <v>8.9242996318215368</v>
      </c>
    </row>
    <row r="11" spans="1:5" ht="16.5" customHeight="1" x14ac:dyDescent="0.25">
      <c r="A11" s="161">
        <v>4</v>
      </c>
      <c r="B11" s="42" t="s">
        <v>10</v>
      </c>
      <c r="C11" s="137">
        <v>1000</v>
      </c>
      <c r="D11" s="137"/>
      <c r="E11" s="117"/>
    </row>
    <row r="12" spans="1:5" ht="16.5" customHeight="1" x14ac:dyDescent="0.25">
      <c r="A12" s="161">
        <v>5</v>
      </c>
      <c r="B12" s="42" t="s">
        <v>12</v>
      </c>
      <c r="C12" s="137">
        <v>34569.86</v>
      </c>
      <c r="D12" s="137"/>
      <c r="E12" s="117"/>
    </row>
    <row r="13" spans="1:5" ht="16.5" customHeight="1" x14ac:dyDescent="0.25">
      <c r="A13" s="161">
        <v>6</v>
      </c>
      <c r="B13" s="42" t="s">
        <v>16</v>
      </c>
      <c r="C13" s="137">
        <v>14035</v>
      </c>
      <c r="D13" s="137"/>
      <c r="E13" s="117">
        <f>D13/C13*100</f>
        <v>0</v>
      </c>
    </row>
    <row r="14" spans="1:5" x14ac:dyDescent="0.25">
      <c r="A14" s="39">
        <v>7</v>
      </c>
      <c r="B14" s="42" t="s">
        <v>30</v>
      </c>
      <c r="C14" s="137">
        <v>326457.76</v>
      </c>
      <c r="D14" s="137">
        <v>28250.521000000001</v>
      </c>
      <c r="E14" s="117">
        <f>D14/C14*100</f>
        <v>8.6536527727201218</v>
      </c>
    </row>
    <row r="15" spans="1:5" s="2" customFormat="1" x14ac:dyDescent="0.25">
      <c r="A15" s="81"/>
      <c r="B15" s="42"/>
      <c r="C15" s="137"/>
      <c r="D15" s="137"/>
      <c r="E15" s="117"/>
    </row>
    <row r="16" spans="1:5" s="2" customFormat="1" ht="19.5" customHeight="1" x14ac:dyDescent="0.25">
      <c r="A16" s="6"/>
      <c r="B16" s="83" t="s">
        <v>21</v>
      </c>
      <c r="C16" s="84">
        <f>SUM(C8:C14)</f>
        <v>528355.86</v>
      </c>
      <c r="D16" s="84">
        <f>SUM(D8:D14)</f>
        <v>39197.364999999998</v>
      </c>
      <c r="E16" s="36">
        <f>D16/C16*100</f>
        <v>7.4187433068311188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00B050"/>
  </sheetPr>
  <dimension ref="A3:F11"/>
  <sheetViews>
    <sheetView view="pageBreakPreview" zoomScale="80" zoomScaleNormal="110" zoomScaleSheetLayoutView="80" workbookViewId="0">
      <selection activeCell="C11" sqref="C1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61.5" customHeight="1" x14ac:dyDescent="0.25">
      <c r="A4" s="190" t="s">
        <v>71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39">
        <v>1</v>
      </c>
      <c r="B8" s="42" t="s">
        <v>23</v>
      </c>
      <c r="C8" s="137">
        <v>87664</v>
      </c>
      <c r="D8" s="137">
        <v>5086.5810000000001</v>
      </c>
      <c r="E8" s="117">
        <f>D8/C8*100</f>
        <v>5.8023601478371969</v>
      </c>
    </row>
    <row r="9" spans="1:5" s="2" customFormat="1" x14ac:dyDescent="0.25">
      <c r="A9" s="39">
        <v>2</v>
      </c>
      <c r="B9" s="42" t="s">
        <v>35</v>
      </c>
      <c r="C9" s="137">
        <v>87664</v>
      </c>
      <c r="D9" s="137"/>
      <c r="E9" s="117">
        <f>D9/C9*100</f>
        <v>0</v>
      </c>
    </row>
    <row r="10" spans="1:5" s="2" customFormat="1" x14ac:dyDescent="0.25">
      <c r="A10" s="81"/>
      <c r="B10" s="42"/>
      <c r="C10" s="137"/>
      <c r="D10" s="137"/>
      <c r="E10" s="117"/>
    </row>
    <row r="11" spans="1:5" s="2" customFormat="1" ht="19.5" customHeight="1" x14ac:dyDescent="0.25">
      <c r="A11" s="6"/>
      <c r="B11" s="83" t="s">
        <v>21</v>
      </c>
      <c r="C11" s="35">
        <f>SUM(C8:C9)</f>
        <v>175328</v>
      </c>
      <c r="D11" s="35">
        <f>SUM(D8:D9)</f>
        <v>5086.5810000000001</v>
      </c>
      <c r="E11" s="36">
        <f>D11/C11*100</f>
        <v>2.9011800739185984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8"/>
  <sheetViews>
    <sheetView view="pageBreakPreview" zoomScale="90" zoomScaleNormal="100" zoomScaleSheetLayoutView="90" workbookViewId="0">
      <selection activeCell="E43" sqref="E43"/>
    </sheetView>
  </sheetViews>
  <sheetFormatPr defaultRowHeight="12.75" x14ac:dyDescent="0.2"/>
  <cols>
    <col min="1" max="1" width="5.5703125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33.75" customHeight="1" x14ac:dyDescent="0.2">
      <c r="A4" s="190" t="s">
        <v>70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18" t="s">
        <v>1</v>
      </c>
      <c r="B7" s="18" t="s">
        <v>2</v>
      </c>
      <c r="C7" s="18" t="s">
        <v>22</v>
      </c>
      <c r="D7" s="128" t="s">
        <v>28</v>
      </c>
      <c r="E7" s="18" t="s">
        <v>31</v>
      </c>
    </row>
    <row r="8" spans="1:5" ht="15.75" x14ac:dyDescent="0.25">
      <c r="A8" s="39">
        <v>1</v>
      </c>
      <c r="B8" s="99" t="s">
        <v>4</v>
      </c>
      <c r="C8" s="153">
        <v>525</v>
      </c>
      <c r="D8" s="153">
        <v>219</v>
      </c>
      <c r="E8" s="95">
        <f t="shared" ref="E8:E27" si="0">D8/C8*100</f>
        <v>41.714285714285715</v>
      </c>
    </row>
    <row r="9" spans="1:5" ht="15.75" x14ac:dyDescent="0.2">
      <c r="A9" s="39">
        <v>2</v>
      </c>
      <c r="B9" s="42" t="s">
        <v>5</v>
      </c>
      <c r="C9" s="153">
        <v>910</v>
      </c>
      <c r="D9" s="153">
        <v>380</v>
      </c>
      <c r="E9" s="95">
        <f t="shared" si="0"/>
        <v>41.758241758241759</v>
      </c>
    </row>
    <row r="10" spans="1:5" ht="15.75" x14ac:dyDescent="0.2">
      <c r="A10" s="39">
        <v>3</v>
      </c>
      <c r="B10" s="42" t="s">
        <v>29</v>
      </c>
      <c r="C10" s="153">
        <v>1550</v>
      </c>
      <c r="D10" s="153">
        <v>646</v>
      </c>
      <c r="E10" s="95">
        <f t="shared" si="0"/>
        <v>41.677419354838705</v>
      </c>
    </row>
    <row r="11" spans="1:5" ht="15.75" x14ac:dyDescent="0.2">
      <c r="A11" s="39">
        <v>4</v>
      </c>
      <c r="B11" s="42" t="s">
        <v>6</v>
      </c>
      <c r="C11" s="153">
        <v>935</v>
      </c>
      <c r="D11" s="153">
        <v>390</v>
      </c>
      <c r="E11" s="95">
        <f t="shared" si="0"/>
        <v>41.711229946524064</v>
      </c>
    </row>
    <row r="12" spans="1:5" ht="15.75" x14ac:dyDescent="0.2">
      <c r="A12" s="39">
        <v>5</v>
      </c>
      <c r="B12" s="42" t="s">
        <v>7</v>
      </c>
      <c r="C12" s="153">
        <v>840</v>
      </c>
      <c r="D12" s="153">
        <v>350</v>
      </c>
      <c r="E12" s="95">
        <f t="shared" si="0"/>
        <v>41.666666666666671</v>
      </c>
    </row>
    <row r="13" spans="1:5" ht="15.75" x14ac:dyDescent="0.2">
      <c r="A13" s="39">
        <v>6</v>
      </c>
      <c r="B13" s="42" t="s">
        <v>8</v>
      </c>
      <c r="C13" s="153">
        <v>510</v>
      </c>
      <c r="D13" s="153">
        <v>213</v>
      </c>
      <c r="E13" s="95">
        <f t="shared" si="0"/>
        <v>41.764705882352942</v>
      </c>
    </row>
    <row r="14" spans="1:5" ht="15.75" x14ac:dyDescent="0.2">
      <c r="A14" s="39">
        <v>7</v>
      </c>
      <c r="B14" s="42" t="s">
        <v>9</v>
      </c>
      <c r="C14" s="153">
        <v>600</v>
      </c>
      <c r="D14" s="153">
        <v>250</v>
      </c>
      <c r="E14" s="95">
        <f t="shared" si="0"/>
        <v>41.666666666666671</v>
      </c>
    </row>
    <row r="15" spans="1:5" ht="15.75" x14ac:dyDescent="0.2">
      <c r="A15" s="39">
        <v>8</v>
      </c>
      <c r="B15" s="42" t="s">
        <v>10</v>
      </c>
      <c r="C15" s="153">
        <v>560</v>
      </c>
      <c r="D15" s="153">
        <v>235</v>
      </c>
      <c r="E15" s="95">
        <f t="shared" si="0"/>
        <v>41.964285714285715</v>
      </c>
    </row>
    <row r="16" spans="1:5" ht="15.75" x14ac:dyDescent="0.2">
      <c r="A16" s="39">
        <v>9</v>
      </c>
      <c r="B16" s="42" t="s">
        <v>11</v>
      </c>
      <c r="C16" s="153">
        <v>700</v>
      </c>
      <c r="D16" s="153">
        <v>293</v>
      </c>
      <c r="E16" s="95">
        <f t="shared" si="0"/>
        <v>41.857142857142861</v>
      </c>
    </row>
    <row r="17" spans="1:5" ht="15.75" x14ac:dyDescent="0.2">
      <c r="A17" s="39">
        <v>10</v>
      </c>
      <c r="B17" s="42" t="s">
        <v>12</v>
      </c>
      <c r="C17" s="153">
        <v>1170</v>
      </c>
      <c r="D17" s="153">
        <v>488</v>
      </c>
      <c r="E17" s="95">
        <f t="shared" si="0"/>
        <v>41.70940170940171</v>
      </c>
    </row>
    <row r="18" spans="1:5" ht="15.75" x14ac:dyDescent="0.2">
      <c r="A18" s="39">
        <v>11</v>
      </c>
      <c r="B18" s="42" t="s">
        <v>13</v>
      </c>
      <c r="C18" s="153">
        <v>710</v>
      </c>
      <c r="D18" s="153">
        <v>296</v>
      </c>
      <c r="E18" s="95">
        <f t="shared" si="0"/>
        <v>41.690140845070424</v>
      </c>
    </row>
    <row r="19" spans="1:5" ht="15.75" x14ac:dyDescent="0.2">
      <c r="A19" s="39">
        <v>12</v>
      </c>
      <c r="B19" s="42" t="s">
        <v>15</v>
      </c>
      <c r="C19" s="153">
        <v>280</v>
      </c>
      <c r="D19" s="153">
        <v>117</v>
      </c>
      <c r="E19" s="95">
        <f t="shared" si="0"/>
        <v>41.785714285714285</v>
      </c>
    </row>
    <row r="20" spans="1:5" ht="15.75" x14ac:dyDescent="0.2">
      <c r="A20" s="39">
        <v>13</v>
      </c>
      <c r="B20" s="42" t="s">
        <v>16</v>
      </c>
      <c r="C20" s="153">
        <v>1190</v>
      </c>
      <c r="D20" s="153">
        <v>496</v>
      </c>
      <c r="E20" s="95">
        <f t="shared" si="0"/>
        <v>41.680672268907564</v>
      </c>
    </row>
    <row r="21" spans="1:5" ht="15.75" x14ac:dyDescent="0.2">
      <c r="A21" s="39">
        <v>14</v>
      </c>
      <c r="B21" s="42" t="s">
        <v>17</v>
      </c>
      <c r="C21" s="153">
        <v>530</v>
      </c>
      <c r="D21" s="153">
        <v>221</v>
      </c>
      <c r="E21" s="95">
        <f t="shared" si="0"/>
        <v>41.698113207547173</v>
      </c>
    </row>
    <row r="22" spans="1:5" ht="15.75" x14ac:dyDescent="0.2">
      <c r="A22" s="39">
        <v>15</v>
      </c>
      <c r="B22" s="42" t="s">
        <v>18</v>
      </c>
      <c r="C22" s="153">
        <v>650</v>
      </c>
      <c r="D22" s="153">
        <v>271</v>
      </c>
      <c r="E22" s="95">
        <f t="shared" si="0"/>
        <v>41.692307692307686</v>
      </c>
    </row>
    <row r="23" spans="1:5" ht="15.75" x14ac:dyDescent="0.2">
      <c r="A23" s="39">
        <v>16</v>
      </c>
      <c r="B23" s="42" t="s">
        <v>19</v>
      </c>
      <c r="C23" s="153">
        <v>900</v>
      </c>
      <c r="D23" s="153">
        <v>375</v>
      </c>
      <c r="E23" s="95">
        <f t="shared" si="0"/>
        <v>41.666666666666671</v>
      </c>
    </row>
    <row r="24" spans="1:5" ht="15.75" x14ac:dyDescent="0.2">
      <c r="A24" s="39">
        <v>17</v>
      </c>
      <c r="B24" s="42" t="s">
        <v>20</v>
      </c>
      <c r="C24" s="153">
        <v>80</v>
      </c>
      <c r="D24" s="153">
        <v>34</v>
      </c>
      <c r="E24" s="95">
        <f t="shared" si="0"/>
        <v>42.5</v>
      </c>
    </row>
    <row r="25" spans="1:5" ht="15.75" x14ac:dyDescent="0.2">
      <c r="A25" s="39">
        <v>18</v>
      </c>
      <c r="B25" s="42" t="s">
        <v>34</v>
      </c>
      <c r="C25" s="153">
        <v>260</v>
      </c>
      <c r="D25" s="153">
        <v>109</v>
      </c>
      <c r="E25" s="95">
        <f t="shared" si="0"/>
        <v>41.923076923076927</v>
      </c>
    </row>
    <row r="26" spans="1:5" ht="15.75" x14ac:dyDescent="0.2">
      <c r="A26" s="39"/>
      <c r="B26" s="42"/>
      <c r="C26" s="137"/>
      <c r="D26" s="137"/>
      <c r="E26" s="124"/>
    </row>
    <row r="27" spans="1:5" ht="19.5" customHeight="1" x14ac:dyDescent="0.25">
      <c r="A27" s="118"/>
      <c r="B27" s="160" t="s">
        <v>21</v>
      </c>
      <c r="C27" s="125">
        <f>SUM(C8:C25)</f>
        <v>12900</v>
      </c>
      <c r="D27" s="125">
        <f>SUM(D8:D25)</f>
        <v>5383</v>
      </c>
      <c r="E27" s="75">
        <f t="shared" si="0"/>
        <v>41.728682170542633</v>
      </c>
    </row>
    <row r="28" spans="1:5" ht="15.75" x14ac:dyDescent="0.25">
      <c r="A28" s="2"/>
      <c r="B28" s="2"/>
      <c r="C28" s="24"/>
      <c r="D28" s="24"/>
      <c r="E28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28"/>
  <sheetViews>
    <sheetView view="pageBreakPreview" zoomScale="90" zoomScaleNormal="100" zoomScaleSheetLayoutView="90" workbookViewId="0">
      <selection activeCell="A4" sqref="A4:E4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8.75" x14ac:dyDescent="0.25">
      <c r="A3" s="194" t="s">
        <v>25</v>
      </c>
      <c r="B3" s="194"/>
      <c r="C3" s="194"/>
      <c r="D3" s="194"/>
      <c r="E3" s="194"/>
    </row>
    <row r="4" spans="1:5" ht="78.75" customHeight="1" x14ac:dyDescent="0.25">
      <c r="A4" s="190" t="s">
        <v>101</v>
      </c>
      <c r="B4" s="190"/>
      <c r="C4" s="190"/>
      <c r="D4" s="190"/>
      <c r="E4" s="190"/>
    </row>
    <row r="5" spans="1:5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1.5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44">
        <v>1</v>
      </c>
      <c r="B8" s="56" t="s">
        <v>4</v>
      </c>
      <c r="C8" s="171">
        <v>1900.33</v>
      </c>
      <c r="D8" s="171">
        <v>1110.0913399999999</v>
      </c>
      <c r="E8" s="117">
        <f t="shared" ref="E8:E26" si="0">D8/C8*100</f>
        <v>58.41571411281199</v>
      </c>
    </row>
    <row r="9" spans="1:5" x14ac:dyDescent="0.25">
      <c r="A9" s="39">
        <v>2</v>
      </c>
      <c r="B9" s="42" t="s">
        <v>5</v>
      </c>
      <c r="C9" s="172">
        <v>2850.54</v>
      </c>
      <c r="D9" s="172">
        <v>1668.8515500000001</v>
      </c>
      <c r="E9" s="117">
        <f t="shared" si="0"/>
        <v>58.545101980677352</v>
      </c>
    </row>
    <row r="10" spans="1:5" x14ac:dyDescent="0.25">
      <c r="A10" s="39">
        <v>3</v>
      </c>
      <c r="B10" s="42" t="s">
        <v>29</v>
      </c>
      <c r="C10" s="172">
        <v>3483.95</v>
      </c>
      <c r="D10" s="172">
        <v>2015.19219</v>
      </c>
      <c r="E10" s="117">
        <f t="shared" si="0"/>
        <v>57.842167367499528</v>
      </c>
    </row>
    <row r="11" spans="1:5" x14ac:dyDescent="0.25">
      <c r="A11" s="39">
        <v>4</v>
      </c>
      <c r="B11" s="42" t="s">
        <v>6</v>
      </c>
      <c r="C11" s="172">
        <v>3483.95</v>
      </c>
      <c r="D11" s="172">
        <v>1990.65</v>
      </c>
      <c r="E11" s="117">
        <f t="shared" si="0"/>
        <v>57.137731597755426</v>
      </c>
    </row>
    <row r="12" spans="1:5" x14ac:dyDescent="0.25">
      <c r="A12" s="39">
        <v>5</v>
      </c>
      <c r="B12" s="42" t="s">
        <v>7</v>
      </c>
      <c r="C12" s="172">
        <v>3483.95</v>
      </c>
      <c r="D12" s="172">
        <v>1996.3899600000002</v>
      </c>
      <c r="E12" s="117">
        <f t="shared" si="0"/>
        <v>57.302485971383064</v>
      </c>
    </row>
    <row r="13" spans="1:5" x14ac:dyDescent="0.25">
      <c r="A13" s="39">
        <v>6</v>
      </c>
      <c r="B13" s="42" t="s">
        <v>8</v>
      </c>
      <c r="C13" s="172">
        <v>950.2</v>
      </c>
      <c r="D13" s="172">
        <v>794.88200000000006</v>
      </c>
      <c r="E13" s="117">
        <f t="shared" si="0"/>
        <v>83.654178067775206</v>
      </c>
    </row>
    <row r="14" spans="1:5" x14ac:dyDescent="0.25">
      <c r="A14" s="39">
        <v>7</v>
      </c>
      <c r="B14" s="42" t="s">
        <v>9</v>
      </c>
      <c r="C14" s="172">
        <v>1900.35</v>
      </c>
      <c r="D14" s="172">
        <v>1098.845</v>
      </c>
      <c r="E14" s="117">
        <f t="shared" si="0"/>
        <v>57.823295708685251</v>
      </c>
    </row>
    <row r="15" spans="1:5" x14ac:dyDescent="0.25">
      <c r="A15" s="39">
        <v>8</v>
      </c>
      <c r="B15" s="42" t="s">
        <v>10</v>
      </c>
      <c r="C15" s="172">
        <v>2533.7799999999997</v>
      </c>
      <c r="D15" s="172">
        <v>1469.0300400000001</v>
      </c>
      <c r="E15" s="117">
        <f t="shared" si="0"/>
        <v>57.977805492189546</v>
      </c>
    </row>
    <row r="16" spans="1:5" x14ac:dyDescent="0.25">
      <c r="A16" s="39">
        <v>9</v>
      </c>
      <c r="B16" s="42" t="s">
        <v>11</v>
      </c>
      <c r="C16" s="172">
        <v>2217.08</v>
      </c>
      <c r="D16" s="172">
        <v>1274.6400000000001</v>
      </c>
      <c r="E16" s="117">
        <f t="shared" si="0"/>
        <v>57.49183610875567</v>
      </c>
    </row>
    <row r="17" spans="1:5" x14ac:dyDescent="0.25">
      <c r="A17" s="39">
        <v>10</v>
      </c>
      <c r="B17" s="42" t="s">
        <v>12</v>
      </c>
      <c r="C17" s="172">
        <v>2533.7799999999997</v>
      </c>
      <c r="D17" s="172">
        <v>1663.4029999999998</v>
      </c>
      <c r="E17" s="117">
        <f t="shared" si="0"/>
        <v>65.649069769277517</v>
      </c>
    </row>
    <row r="18" spans="1:5" x14ac:dyDescent="0.25">
      <c r="A18" s="39">
        <v>11</v>
      </c>
      <c r="B18" s="42" t="s">
        <v>13</v>
      </c>
      <c r="C18" s="172">
        <v>2533.7800000000002</v>
      </c>
      <c r="D18" s="172">
        <v>1575.1030000000001</v>
      </c>
      <c r="E18" s="117">
        <f t="shared" si="0"/>
        <v>62.164157898475793</v>
      </c>
    </row>
    <row r="19" spans="1:5" x14ac:dyDescent="0.25">
      <c r="A19" s="39">
        <v>12</v>
      </c>
      <c r="B19" s="42" t="s">
        <v>14</v>
      </c>
      <c r="C19" s="172">
        <v>316.76</v>
      </c>
      <c r="D19" s="172">
        <v>195.958</v>
      </c>
      <c r="E19" s="117">
        <f t="shared" si="0"/>
        <v>61.863240308119714</v>
      </c>
    </row>
    <row r="20" spans="1:5" x14ac:dyDescent="0.25">
      <c r="A20" s="39">
        <v>13</v>
      </c>
      <c r="B20" s="42" t="s">
        <v>15</v>
      </c>
      <c r="C20" s="172">
        <v>950.17</v>
      </c>
      <c r="D20" s="172">
        <v>729.19576999999992</v>
      </c>
      <c r="E20" s="117">
        <f t="shared" si="0"/>
        <v>76.743716387593793</v>
      </c>
    </row>
    <row r="21" spans="1:5" x14ac:dyDescent="0.25">
      <c r="A21" s="39">
        <v>14</v>
      </c>
      <c r="B21" s="42" t="s">
        <v>16</v>
      </c>
      <c r="C21" s="172">
        <v>3483.95</v>
      </c>
      <c r="D21" s="172">
        <v>2037.87078</v>
      </c>
      <c r="E21" s="117">
        <f t="shared" si="0"/>
        <v>58.49311212847487</v>
      </c>
    </row>
    <row r="22" spans="1:5" x14ac:dyDescent="0.25">
      <c r="A22" s="39">
        <v>15</v>
      </c>
      <c r="B22" s="42" t="s">
        <v>17</v>
      </c>
      <c r="C22" s="172">
        <v>950.17</v>
      </c>
      <c r="D22" s="172">
        <v>587.57899999999995</v>
      </c>
      <c r="E22" s="117">
        <f t="shared" si="0"/>
        <v>61.839355062778232</v>
      </c>
    </row>
    <row r="23" spans="1:5" x14ac:dyDescent="0.25">
      <c r="A23" s="39">
        <v>16</v>
      </c>
      <c r="B23" s="42" t="s">
        <v>18</v>
      </c>
      <c r="C23" s="172">
        <v>1266.92</v>
      </c>
      <c r="D23" s="172">
        <v>744.77700000000004</v>
      </c>
      <c r="E23" s="117">
        <f t="shared" si="0"/>
        <v>58.786426925141285</v>
      </c>
    </row>
    <row r="24" spans="1:5" x14ac:dyDescent="0.25">
      <c r="A24" s="39">
        <v>17</v>
      </c>
      <c r="B24" s="42" t="s">
        <v>19</v>
      </c>
      <c r="C24" s="172">
        <v>1583.62</v>
      </c>
      <c r="D24" s="172">
        <v>989.94185999999991</v>
      </c>
      <c r="E24" s="117">
        <f t="shared" si="0"/>
        <v>62.511325949407052</v>
      </c>
    </row>
    <row r="25" spans="1:5" x14ac:dyDescent="0.25">
      <c r="A25" s="39">
        <v>18</v>
      </c>
      <c r="B25" s="42" t="s">
        <v>20</v>
      </c>
      <c r="C25" s="172">
        <v>1266.92</v>
      </c>
      <c r="D25" s="172">
        <v>687.78599999999994</v>
      </c>
      <c r="E25" s="117">
        <f t="shared" si="0"/>
        <v>54.28803712941621</v>
      </c>
    </row>
    <row r="26" spans="1:5" x14ac:dyDescent="0.25">
      <c r="A26" s="39">
        <v>19</v>
      </c>
      <c r="B26" s="42" t="s">
        <v>30</v>
      </c>
      <c r="C26" s="172">
        <v>5066.75</v>
      </c>
      <c r="D26" s="172">
        <v>2841.683</v>
      </c>
      <c r="E26" s="117">
        <f t="shared" si="0"/>
        <v>56.084926234765874</v>
      </c>
    </row>
    <row r="27" spans="1:5" s="2" customFormat="1" x14ac:dyDescent="0.25">
      <c r="A27" s="81"/>
      <c r="B27" s="42"/>
      <c r="C27" s="137"/>
      <c r="D27" s="137"/>
      <c r="E27" s="117"/>
    </row>
    <row r="28" spans="1:5" s="2" customFormat="1" x14ac:dyDescent="0.25">
      <c r="A28" s="6"/>
      <c r="B28" s="168" t="s">
        <v>21</v>
      </c>
      <c r="C28" s="35">
        <f>SUM(C8:C26)</f>
        <v>42756.94999999999</v>
      </c>
      <c r="D28" s="35">
        <f>SUM(D8:D26)</f>
        <v>25471.869490000001</v>
      </c>
      <c r="E28" s="36">
        <f>D28/C28*100</f>
        <v>59.573635373898291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E13"/>
  <sheetViews>
    <sheetView view="pageBreakPreview" zoomScale="80" zoomScaleNormal="100" zoomScaleSheetLayoutView="80" workbookViewId="0">
      <selection activeCell="H44" sqref="H44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</cols>
  <sheetData>
    <row r="3" spans="1:5" ht="19.5" customHeight="1" x14ac:dyDescent="0.2">
      <c r="A3" s="194" t="s">
        <v>25</v>
      </c>
      <c r="B3" s="194"/>
      <c r="C3" s="194"/>
      <c r="D3" s="194"/>
      <c r="E3" s="194"/>
    </row>
    <row r="4" spans="1:5" ht="39" customHeight="1" x14ac:dyDescent="0.2">
      <c r="A4" s="190" t="s">
        <v>69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39">
        <v>1</v>
      </c>
      <c r="B8" s="42" t="s">
        <v>7</v>
      </c>
      <c r="C8" s="137">
        <v>2020.202</v>
      </c>
      <c r="D8" s="137"/>
      <c r="E8" s="117">
        <f t="shared" ref="E8:E13" si="0">D8/C8*100</f>
        <v>0</v>
      </c>
    </row>
    <row r="9" spans="1:5" s="2" customFormat="1" x14ac:dyDescent="0.25">
      <c r="A9" s="39">
        <v>2</v>
      </c>
      <c r="B9" s="42" t="s">
        <v>11</v>
      </c>
      <c r="C9" s="137">
        <v>1401.0024000000001</v>
      </c>
      <c r="D9" s="137"/>
      <c r="E9" s="117">
        <f t="shared" si="0"/>
        <v>0</v>
      </c>
    </row>
    <row r="10" spans="1:5" s="2" customFormat="1" x14ac:dyDescent="0.25">
      <c r="A10" s="39">
        <v>3</v>
      </c>
      <c r="B10" s="42" t="s">
        <v>16</v>
      </c>
      <c r="C10" s="137">
        <v>1125.4628</v>
      </c>
      <c r="D10" s="137">
        <v>335.70499999999998</v>
      </c>
      <c r="E10" s="117">
        <f t="shared" si="0"/>
        <v>29.828173796592832</v>
      </c>
    </row>
    <row r="11" spans="1:5" s="2" customFormat="1" x14ac:dyDescent="0.25">
      <c r="A11" s="39">
        <v>4</v>
      </c>
      <c r="B11" s="42" t="s">
        <v>17</v>
      </c>
      <c r="C11" s="137">
        <v>1428.2828</v>
      </c>
      <c r="D11" s="137"/>
      <c r="E11" s="117">
        <f t="shared" si="0"/>
        <v>0</v>
      </c>
    </row>
    <row r="12" spans="1:5" s="2" customFormat="1" ht="19.5" customHeight="1" x14ac:dyDescent="0.25">
      <c r="A12" s="81"/>
      <c r="B12" s="42"/>
      <c r="C12" s="137"/>
      <c r="D12" s="137"/>
      <c r="E12" s="117"/>
    </row>
    <row r="13" spans="1:5" x14ac:dyDescent="0.25">
      <c r="A13" s="6"/>
      <c r="B13" s="83" t="s">
        <v>21</v>
      </c>
      <c r="C13" s="84">
        <f>SUM(C8:C11)</f>
        <v>5974.95</v>
      </c>
      <c r="D13" s="35">
        <f>SUM(D8:D11)</f>
        <v>335.70499999999998</v>
      </c>
      <c r="E13" s="36">
        <f t="shared" si="0"/>
        <v>5.6185407409267025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9"/>
  <sheetViews>
    <sheetView view="pageBreakPreview" zoomScaleNormal="100" zoomScaleSheetLayoutView="100" workbookViewId="0">
      <selection activeCell="C18" sqref="C18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8.75" x14ac:dyDescent="0.25">
      <c r="A3" s="194" t="s">
        <v>25</v>
      </c>
      <c r="B3" s="194"/>
      <c r="C3" s="194"/>
      <c r="D3" s="194"/>
      <c r="E3" s="194"/>
    </row>
    <row r="4" spans="1:5" ht="34.5" customHeight="1" x14ac:dyDescent="0.25">
      <c r="A4" s="190" t="s">
        <v>68</v>
      </c>
      <c r="B4" s="190"/>
      <c r="C4" s="190"/>
      <c r="D4" s="190"/>
      <c r="E4" s="190"/>
    </row>
    <row r="5" spans="1:5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1.5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39">
        <v>1</v>
      </c>
      <c r="B8" s="42" t="s">
        <v>40</v>
      </c>
      <c r="C8" s="153">
        <v>4655.3966200000004</v>
      </c>
      <c r="D8" s="153"/>
      <c r="E8" s="117">
        <f>D8/C8*100</f>
        <v>0</v>
      </c>
    </row>
    <row r="9" spans="1:5" x14ac:dyDescent="0.25">
      <c r="A9" s="39">
        <v>2</v>
      </c>
      <c r="B9" s="42" t="s">
        <v>29</v>
      </c>
      <c r="C9" s="153">
        <v>4574.3616199999997</v>
      </c>
      <c r="D9" s="153"/>
      <c r="E9" s="117">
        <f t="shared" ref="E9:E17" si="0">D9/C9*100</f>
        <v>0</v>
      </c>
    </row>
    <row r="10" spans="1:5" x14ac:dyDescent="0.25">
      <c r="A10" s="39">
        <v>3</v>
      </c>
      <c r="B10" s="42" t="s">
        <v>36</v>
      </c>
      <c r="C10" s="153">
        <v>4574.3616199999997</v>
      </c>
      <c r="D10" s="153"/>
      <c r="E10" s="117">
        <f t="shared" si="0"/>
        <v>0</v>
      </c>
    </row>
    <row r="11" spans="1:5" x14ac:dyDescent="0.25">
      <c r="A11" s="39">
        <v>4</v>
      </c>
      <c r="B11" s="42" t="s">
        <v>8</v>
      </c>
      <c r="C11" s="153">
        <v>4574.3616199999997</v>
      </c>
      <c r="D11" s="153"/>
      <c r="E11" s="117">
        <f t="shared" si="0"/>
        <v>0</v>
      </c>
    </row>
    <row r="12" spans="1:5" x14ac:dyDescent="0.25">
      <c r="A12" s="39">
        <v>5</v>
      </c>
      <c r="B12" s="42" t="s">
        <v>11</v>
      </c>
      <c r="C12" s="153">
        <v>4574.3616199999997</v>
      </c>
      <c r="D12" s="153"/>
      <c r="E12" s="117">
        <f t="shared" si="0"/>
        <v>0</v>
      </c>
    </row>
    <row r="13" spans="1:5" x14ac:dyDescent="0.25">
      <c r="A13" s="39">
        <v>6</v>
      </c>
      <c r="B13" s="42" t="s">
        <v>13</v>
      </c>
      <c r="C13" s="153">
        <v>6099.1487999999999</v>
      </c>
      <c r="D13" s="153"/>
      <c r="E13" s="117">
        <f t="shared" si="0"/>
        <v>0</v>
      </c>
    </row>
    <row r="14" spans="1:5" x14ac:dyDescent="0.25">
      <c r="A14" s="39">
        <v>7</v>
      </c>
      <c r="B14" s="42" t="s">
        <v>14</v>
      </c>
      <c r="C14" s="153">
        <v>4574.3616199999997</v>
      </c>
      <c r="D14" s="153"/>
      <c r="E14" s="117">
        <f t="shared" si="0"/>
        <v>0</v>
      </c>
    </row>
    <row r="15" spans="1:5" x14ac:dyDescent="0.25">
      <c r="A15" s="39">
        <v>8</v>
      </c>
      <c r="B15" s="42" t="s">
        <v>16</v>
      </c>
      <c r="C15" s="153">
        <v>4574.3616199999997</v>
      </c>
      <c r="D15" s="153">
        <v>1361.808</v>
      </c>
      <c r="E15" s="117">
        <f t="shared" si="0"/>
        <v>29.770449149579914</v>
      </c>
    </row>
    <row r="16" spans="1:5" x14ac:dyDescent="0.25">
      <c r="A16" s="39">
        <v>9</v>
      </c>
      <c r="B16" s="42" t="s">
        <v>17</v>
      </c>
      <c r="C16" s="153">
        <v>7623.9359999999997</v>
      </c>
      <c r="D16" s="153">
        <v>3767.2779999999998</v>
      </c>
      <c r="E16" s="117">
        <f t="shared" si="0"/>
        <v>49.413819843188612</v>
      </c>
    </row>
    <row r="17" spans="1:5" x14ac:dyDescent="0.25">
      <c r="A17" s="39">
        <v>10</v>
      </c>
      <c r="B17" s="42" t="s">
        <v>18</v>
      </c>
      <c r="C17" s="153">
        <v>4574.3616199999997</v>
      </c>
      <c r="D17" s="153"/>
      <c r="E17" s="117">
        <f t="shared" si="0"/>
        <v>0</v>
      </c>
    </row>
    <row r="18" spans="1:5" s="2" customFormat="1" x14ac:dyDescent="0.25">
      <c r="A18" s="81"/>
      <c r="B18" s="42"/>
      <c r="C18" s="137"/>
      <c r="D18" s="137"/>
      <c r="E18" s="117"/>
    </row>
    <row r="19" spans="1:5" s="2" customFormat="1" x14ac:dyDescent="0.25">
      <c r="A19" s="6"/>
      <c r="B19" s="168" t="s">
        <v>21</v>
      </c>
      <c r="C19" s="35">
        <f>SUM(C8:C17)</f>
        <v>50399.012759999998</v>
      </c>
      <c r="D19" s="35">
        <f>SUM(D8:D17)</f>
        <v>5129.0859999999993</v>
      </c>
      <c r="E19" s="36">
        <f>D19/C19*100</f>
        <v>10.176957283716444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2"/>
  <sheetViews>
    <sheetView view="pageBreakPreview" zoomScale="90" zoomScaleNormal="100" zoomScaleSheetLayoutView="90" workbookViewId="0">
      <selection activeCell="G31" sqref="G3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8.75" x14ac:dyDescent="0.25">
      <c r="A3" s="194" t="s">
        <v>25</v>
      </c>
      <c r="B3" s="194"/>
      <c r="C3" s="194"/>
      <c r="D3" s="194"/>
      <c r="E3" s="194"/>
    </row>
    <row r="4" spans="1:5" ht="35.25" customHeight="1" x14ac:dyDescent="0.25">
      <c r="A4" s="190" t="s">
        <v>67</v>
      </c>
      <c r="B4" s="190"/>
      <c r="C4" s="190"/>
      <c r="D4" s="190"/>
      <c r="E4" s="190"/>
    </row>
    <row r="5" spans="1:5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1.5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39">
        <v>1</v>
      </c>
      <c r="B8" s="42" t="s">
        <v>36</v>
      </c>
      <c r="C8" s="172">
        <v>118083.13129999999</v>
      </c>
      <c r="D8" s="172">
        <v>59234.002999999997</v>
      </c>
      <c r="E8" s="117">
        <f>D8/C8*100</f>
        <v>50.16296768884888</v>
      </c>
    </row>
    <row r="9" spans="1:5" x14ac:dyDescent="0.25">
      <c r="A9" s="39">
        <v>2</v>
      </c>
      <c r="B9" s="42" t="s">
        <v>12</v>
      </c>
      <c r="C9" s="172">
        <v>141660.66399999999</v>
      </c>
      <c r="D9" s="172">
        <v>78188.763000000006</v>
      </c>
      <c r="E9" s="117">
        <f>D9/C9*100</f>
        <v>55.194406684413124</v>
      </c>
    </row>
    <row r="10" spans="1:5" x14ac:dyDescent="0.25">
      <c r="A10" s="39">
        <v>3</v>
      </c>
      <c r="B10" s="42" t="s">
        <v>16</v>
      </c>
      <c r="C10" s="172">
        <v>255337.13</v>
      </c>
      <c r="D10" s="172">
        <v>8723.4210000000003</v>
      </c>
      <c r="E10" s="117">
        <f>D10/C10*100</f>
        <v>3.4164326198857173</v>
      </c>
    </row>
    <row r="11" spans="1:5" s="2" customFormat="1" x14ac:dyDescent="0.25">
      <c r="A11" s="81"/>
      <c r="B11" s="42"/>
      <c r="C11" s="137"/>
      <c r="D11" s="137"/>
      <c r="E11" s="117"/>
    </row>
    <row r="12" spans="1:5" s="2" customFormat="1" x14ac:dyDescent="0.25">
      <c r="A12" s="6"/>
      <c r="B12" s="168" t="s">
        <v>21</v>
      </c>
      <c r="C12" s="35">
        <f>SUM(C8:C10)</f>
        <v>515080.9253</v>
      </c>
      <c r="D12" s="35">
        <f>SUM(D8:D10)</f>
        <v>146146.18700000001</v>
      </c>
      <c r="E12" s="36">
        <f>D12/C12*100</f>
        <v>28.373441884861037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9"/>
  <sheetViews>
    <sheetView view="pageBreakPreview" zoomScale="90" zoomScaleNormal="100" zoomScaleSheetLayoutView="90" workbookViewId="0">
      <selection activeCell="D13" sqref="D13"/>
    </sheetView>
  </sheetViews>
  <sheetFormatPr defaultRowHeight="12.75" x14ac:dyDescent="0.2"/>
  <cols>
    <col min="1" max="1" width="5.7109375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32.25" customHeight="1" x14ac:dyDescent="0.2">
      <c r="A4" s="190" t="s">
        <v>90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18" t="s">
        <v>1</v>
      </c>
      <c r="B7" s="18" t="s">
        <v>2</v>
      </c>
      <c r="C7" s="18" t="s">
        <v>22</v>
      </c>
      <c r="D7" s="128" t="s">
        <v>28</v>
      </c>
      <c r="E7" s="18" t="s">
        <v>31</v>
      </c>
    </row>
    <row r="8" spans="1:5" ht="15.75" x14ac:dyDescent="0.2">
      <c r="A8" s="44">
        <v>1</v>
      </c>
      <c r="B8" s="56" t="s">
        <v>4</v>
      </c>
      <c r="C8" s="153">
        <v>50.505049999999997</v>
      </c>
      <c r="D8" s="153">
        <v>50.5</v>
      </c>
      <c r="E8" s="153">
        <f>D8/C8*100</f>
        <v>99.990000999900019</v>
      </c>
    </row>
    <row r="9" spans="1:5" ht="15.75" x14ac:dyDescent="0.2">
      <c r="A9" s="39">
        <v>2</v>
      </c>
      <c r="B9" s="42" t="s">
        <v>5</v>
      </c>
      <c r="C9" s="153">
        <v>101.01009999999999</v>
      </c>
      <c r="D9" s="153"/>
      <c r="E9" s="153">
        <f t="shared" ref="E9:E16" si="0">D9/C9*100</f>
        <v>0</v>
      </c>
    </row>
    <row r="10" spans="1:5" ht="15.75" x14ac:dyDescent="0.2">
      <c r="A10" s="39">
        <v>3</v>
      </c>
      <c r="B10" s="42" t="s">
        <v>6</v>
      </c>
      <c r="C10" s="153">
        <v>50.505049999999997</v>
      </c>
      <c r="D10" s="153">
        <v>50.5</v>
      </c>
      <c r="E10" s="153">
        <f t="shared" si="0"/>
        <v>99.990000999900019</v>
      </c>
    </row>
    <row r="11" spans="1:5" ht="15.75" x14ac:dyDescent="0.2">
      <c r="A11" s="39">
        <v>4</v>
      </c>
      <c r="B11" s="42" t="s">
        <v>7</v>
      </c>
      <c r="C11" s="153">
        <v>202.02019999999999</v>
      </c>
      <c r="D11" s="153">
        <v>101</v>
      </c>
      <c r="E11" s="153">
        <f t="shared" si="0"/>
        <v>49.995000499950009</v>
      </c>
    </row>
    <row r="12" spans="1:5" ht="15.75" x14ac:dyDescent="0.2">
      <c r="A12" s="39">
        <v>5</v>
      </c>
      <c r="B12" s="42" t="s">
        <v>12</v>
      </c>
      <c r="C12" s="153">
        <v>50.505049999999997</v>
      </c>
      <c r="D12" s="153">
        <v>50.5</v>
      </c>
      <c r="E12" s="153">
        <f t="shared" si="0"/>
        <v>99.990000999900019</v>
      </c>
    </row>
    <row r="13" spans="1:5" ht="15.75" x14ac:dyDescent="0.2">
      <c r="A13" s="39">
        <v>6</v>
      </c>
      <c r="B13" s="42" t="s">
        <v>13</v>
      </c>
      <c r="C13" s="153">
        <v>151.51515000000001</v>
      </c>
      <c r="D13" s="153">
        <v>151.5</v>
      </c>
      <c r="E13" s="153">
        <f t="shared" si="0"/>
        <v>99.990000999900005</v>
      </c>
    </row>
    <row r="14" spans="1:5" ht="15.75" x14ac:dyDescent="0.2">
      <c r="A14" s="39">
        <v>7</v>
      </c>
      <c r="B14" s="42" t="s">
        <v>15</v>
      </c>
      <c r="C14" s="153">
        <v>101.01009999999999</v>
      </c>
      <c r="D14" s="153">
        <v>101</v>
      </c>
      <c r="E14" s="153">
        <f t="shared" si="0"/>
        <v>99.990000999900019</v>
      </c>
    </row>
    <row r="15" spans="1:5" ht="15.75" x14ac:dyDescent="0.2">
      <c r="A15" s="39">
        <v>8</v>
      </c>
      <c r="B15" s="42" t="s">
        <v>18</v>
      </c>
      <c r="C15" s="153">
        <v>50.5</v>
      </c>
      <c r="D15" s="153">
        <v>50.5</v>
      </c>
      <c r="E15" s="153">
        <f t="shared" si="0"/>
        <v>100</v>
      </c>
    </row>
    <row r="16" spans="1:5" ht="15.75" x14ac:dyDescent="0.2">
      <c r="A16" s="39">
        <v>9</v>
      </c>
      <c r="B16" s="42" t="s">
        <v>19</v>
      </c>
      <c r="C16" s="153">
        <v>50.505049999999997</v>
      </c>
      <c r="D16" s="153">
        <v>50.5</v>
      </c>
      <c r="E16" s="153">
        <f t="shared" si="0"/>
        <v>99.990000999900019</v>
      </c>
    </row>
    <row r="17" spans="1:5" ht="15.75" x14ac:dyDescent="0.2">
      <c r="A17" s="39"/>
      <c r="B17" s="42"/>
      <c r="C17" s="137"/>
      <c r="D17" s="137"/>
      <c r="E17" s="137"/>
    </row>
    <row r="18" spans="1:5" ht="19.5" customHeight="1" x14ac:dyDescent="0.25">
      <c r="A18" s="118"/>
      <c r="B18" s="114" t="s">
        <v>21</v>
      </c>
      <c r="C18" s="125">
        <f>SUM(C8:C16)</f>
        <v>808.07574999999997</v>
      </c>
      <c r="D18" s="125">
        <f>SUM(D8:D17)</f>
        <v>606</v>
      </c>
      <c r="E18" s="125">
        <f>D18/C18*100</f>
        <v>74.99296940911789</v>
      </c>
    </row>
    <row r="19" spans="1:5" ht="15.75" x14ac:dyDescent="0.25">
      <c r="A19" s="2"/>
      <c r="B19" s="2"/>
      <c r="C19" s="24"/>
      <c r="D19" s="24"/>
      <c r="E1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3"/>
  <sheetViews>
    <sheetView view="pageBreakPreview" zoomScaleNormal="100" zoomScaleSheetLayoutView="100" workbookViewId="0">
      <selection activeCell="E11" sqref="E1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91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92</v>
      </c>
      <c r="C8" s="117">
        <v>1121.2</v>
      </c>
      <c r="D8" s="117">
        <v>1121.2</v>
      </c>
      <c r="E8" s="117">
        <f>D8/C8*100</f>
        <v>100</v>
      </c>
    </row>
    <row r="9" spans="1:5" s="2" customFormat="1" x14ac:dyDescent="0.25">
      <c r="A9" s="39">
        <v>2</v>
      </c>
      <c r="B9" s="176" t="s">
        <v>11</v>
      </c>
      <c r="C9" s="117">
        <v>909.9</v>
      </c>
      <c r="D9" s="182"/>
      <c r="E9" s="117">
        <f>D9/C9*100</f>
        <v>0</v>
      </c>
    </row>
    <row r="10" spans="1:5" s="2" customFormat="1" x14ac:dyDescent="0.25">
      <c r="A10" s="39">
        <v>3</v>
      </c>
      <c r="B10" s="176" t="s">
        <v>93</v>
      </c>
      <c r="C10" s="117">
        <v>1400</v>
      </c>
      <c r="D10" s="182"/>
      <c r="E10" s="117">
        <f>D10/C10*100</f>
        <v>0</v>
      </c>
    </row>
    <row r="11" spans="1:5" s="2" customFormat="1" x14ac:dyDescent="0.25">
      <c r="A11" s="39">
        <v>4</v>
      </c>
      <c r="B11" s="176" t="s">
        <v>17</v>
      </c>
      <c r="C11" s="117">
        <v>2029.2</v>
      </c>
      <c r="D11" s="182"/>
      <c r="E11" s="117">
        <f>D11/C11*100</f>
        <v>0</v>
      </c>
    </row>
    <row r="12" spans="1:5" s="2" customFormat="1" x14ac:dyDescent="0.25">
      <c r="A12" s="39"/>
      <c r="B12" s="40"/>
      <c r="C12" s="137"/>
      <c r="D12" s="137"/>
      <c r="E12" s="117"/>
    </row>
    <row r="13" spans="1:5" s="2" customFormat="1" ht="19.5" customHeight="1" x14ac:dyDescent="0.25">
      <c r="A13" s="6"/>
      <c r="B13" s="83" t="s">
        <v>21</v>
      </c>
      <c r="C13" s="35">
        <f>SUM(C8:C12)</f>
        <v>5460.3</v>
      </c>
      <c r="D13" s="183">
        <f>SUM(D8:D12)</f>
        <v>1121.2</v>
      </c>
      <c r="E13" s="36">
        <f>D13/C13*100</f>
        <v>20.533670311155063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3"/>
  <sheetViews>
    <sheetView view="pageBreakPreview" zoomScaleNormal="100" zoomScaleSheetLayoutView="100" workbookViewId="0">
      <selection activeCell="F24" sqref="F24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94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92</v>
      </c>
      <c r="C8" s="117">
        <v>10000</v>
      </c>
      <c r="D8" s="117"/>
      <c r="E8" s="117">
        <f>D8/C8*100</f>
        <v>0</v>
      </c>
    </row>
    <row r="9" spans="1:5" s="2" customFormat="1" x14ac:dyDescent="0.25">
      <c r="A9" s="39">
        <v>2</v>
      </c>
      <c r="B9" s="176" t="s">
        <v>10</v>
      </c>
      <c r="C9" s="117">
        <v>7900</v>
      </c>
      <c r="D9" s="117"/>
      <c r="E9" s="117">
        <f>D9/C9*100</f>
        <v>0</v>
      </c>
    </row>
    <row r="10" spans="1:5" s="2" customFormat="1" x14ac:dyDescent="0.25">
      <c r="A10" s="39">
        <v>3</v>
      </c>
      <c r="B10" s="176" t="s">
        <v>95</v>
      </c>
      <c r="C10" s="117">
        <v>4050</v>
      </c>
      <c r="D10" s="117"/>
      <c r="E10" s="117">
        <f>D10/C10*100</f>
        <v>0</v>
      </c>
    </row>
    <row r="11" spans="1:5" s="2" customFormat="1" x14ac:dyDescent="0.25">
      <c r="A11" s="39">
        <v>4</v>
      </c>
      <c r="B11" s="176" t="s">
        <v>17</v>
      </c>
      <c r="C11" s="117">
        <v>4000</v>
      </c>
      <c r="D11" s="117"/>
      <c r="E11" s="117">
        <f>D11/C11*100</f>
        <v>0</v>
      </c>
    </row>
    <row r="12" spans="1:5" s="2" customFormat="1" x14ac:dyDescent="0.25">
      <c r="A12" s="39"/>
      <c r="B12" s="40"/>
      <c r="C12" s="137"/>
      <c r="D12" s="137"/>
      <c r="E12" s="117"/>
    </row>
    <row r="13" spans="1:5" s="2" customFormat="1" ht="19.5" customHeight="1" x14ac:dyDescent="0.25">
      <c r="A13" s="6"/>
      <c r="B13" s="83" t="s">
        <v>21</v>
      </c>
      <c r="C13" s="35">
        <f>SUM(C8:C12)</f>
        <v>25950</v>
      </c>
      <c r="D13" s="35">
        <f>SUM(D8:D12)</f>
        <v>0</v>
      </c>
      <c r="E13" s="36">
        <f>D13/C13*100</f>
        <v>0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Ref="A1" transitionEvaluation="1">
    <tabColor rgb="FF00B050"/>
    <outlinePr summaryRight="0"/>
  </sheetPr>
  <dimension ref="A1:J30"/>
  <sheetViews>
    <sheetView view="pageBreakPreview" zoomScale="91" zoomScaleNormal="100" zoomScaleSheetLayoutView="91" workbookViewId="0">
      <selection activeCell="B27" sqref="B27"/>
    </sheetView>
  </sheetViews>
  <sheetFormatPr defaultRowHeight="12.75" x14ac:dyDescent="0.2"/>
  <cols>
    <col min="1" max="1" width="6" style="24" customWidth="1"/>
    <col min="2" max="2" width="21.7109375" style="24" customWidth="1"/>
    <col min="3" max="3" width="16.42578125" style="24" customWidth="1"/>
    <col min="4" max="4" width="17.85546875" style="24" customWidth="1"/>
    <col min="5" max="5" width="17.140625" style="24" customWidth="1"/>
    <col min="6" max="6" width="9.42578125" style="24" customWidth="1"/>
    <col min="7" max="8" width="14" style="24" customWidth="1"/>
    <col min="9" max="9" width="14.42578125" style="24" customWidth="1"/>
    <col min="10" max="16384" width="9.140625" style="24"/>
  </cols>
  <sheetData>
    <row r="1" spans="1:10" s="65" customFormat="1" ht="18.75" x14ac:dyDescent="0.3"/>
    <row r="2" spans="1:10" s="65" customFormat="1" ht="18.75" x14ac:dyDescent="0.3"/>
    <row r="3" spans="1:10" s="65" customFormat="1" ht="19.5" customHeight="1" x14ac:dyDescent="0.3">
      <c r="A3" s="185" t="s">
        <v>27</v>
      </c>
      <c r="B3" s="185"/>
      <c r="C3" s="185"/>
      <c r="D3" s="185"/>
      <c r="E3" s="185"/>
    </row>
    <row r="4" spans="1:10" s="65" customFormat="1" ht="75.75" customHeight="1" x14ac:dyDescent="0.3">
      <c r="A4" s="189" t="s">
        <v>77</v>
      </c>
      <c r="B4" s="189"/>
      <c r="C4" s="189"/>
      <c r="D4" s="189"/>
      <c r="E4" s="189"/>
    </row>
    <row r="5" spans="1:10" ht="15.75" x14ac:dyDescent="0.25">
      <c r="A5" s="4"/>
      <c r="B5" s="4"/>
    </row>
    <row r="6" spans="1:10" ht="15.75" x14ac:dyDescent="0.25">
      <c r="A6" s="4"/>
      <c r="B6" s="4"/>
      <c r="C6" s="2"/>
      <c r="D6" s="2"/>
      <c r="E6" s="29" t="s">
        <v>0</v>
      </c>
    </row>
    <row r="7" spans="1:10" ht="30" customHeight="1" x14ac:dyDescent="0.2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10" ht="16.5" customHeight="1" x14ac:dyDescent="0.25">
      <c r="A8" s="98">
        <v>1</v>
      </c>
      <c r="B8" s="99" t="s">
        <v>4</v>
      </c>
      <c r="C8" s="101">
        <v>7219</v>
      </c>
      <c r="D8" s="101">
        <v>4262</v>
      </c>
      <c r="E8" s="100">
        <f>D8/C8*100</f>
        <v>59.038648012190052</v>
      </c>
      <c r="G8" s="146"/>
      <c r="H8" s="37"/>
      <c r="I8" s="37"/>
      <c r="J8" s="37"/>
    </row>
    <row r="9" spans="1:10" ht="15.75" x14ac:dyDescent="0.2">
      <c r="A9" s="39">
        <v>2</v>
      </c>
      <c r="B9" s="42" t="s">
        <v>5</v>
      </c>
      <c r="C9" s="101">
        <v>8499</v>
      </c>
      <c r="D9" s="101">
        <v>5077</v>
      </c>
      <c r="E9" s="101">
        <f t="shared" ref="E9:E26" si="0">D9/C9*100</f>
        <v>59.736439581127186</v>
      </c>
      <c r="G9" s="146"/>
      <c r="H9" s="37"/>
      <c r="I9" s="37"/>
      <c r="J9" s="37"/>
    </row>
    <row r="10" spans="1:10" ht="15.75" x14ac:dyDescent="0.2">
      <c r="A10" s="39">
        <v>3</v>
      </c>
      <c r="B10" s="42" t="s">
        <v>29</v>
      </c>
      <c r="C10" s="101">
        <v>25490</v>
      </c>
      <c r="D10" s="101">
        <v>4707</v>
      </c>
      <c r="E10" s="101">
        <f t="shared" si="0"/>
        <v>18.466065123577874</v>
      </c>
      <c r="G10" s="146"/>
      <c r="H10" s="37"/>
      <c r="I10" s="37"/>
      <c r="J10" s="37"/>
    </row>
    <row r="11" spans="1:10" ht="15.75" x14ac:dyDescent="0.2">
      <c r="A11" s="39">
        <v>4</v>
      </c>
      <c r="B11" s="42" t="s">
        <v>6</v>
      </c>
      <c r="C11" s="101">
        <v>5263</v>
      </c>
      <c r="D11" s="101">
        <v>3046</v>
      </c>
      <c r="E11" s="101">
        <f t="shared" si="0"/>
        <v>57.875736272088162</v>
      </c>
      <c r="G11" s="146"/>
      <c r="H11" s="37"/>
      <c r="I11" s="37"/>
      <c r="J11" s="37"/>
    </row>
    <row r="12" spans="1:10" ht="15.75" x14ac:dyDescent="0.2">
      <c r="A12" s="39">
        <v>5</v>
      </c>
      <c r="B12" s="42" t="s">
        <v>7</v>
      </c>
      <c r="C12" s="101">
        <v>9595</v>
      </c>
      <c r="D12" s="101">
        <v>5843</v>
      </c>
      <c r="E12" s="101">
        <f t="shared" si="0"/>
        <v>60.896300156331421</v>
      </c>
      <c r="G12" s="146"/>
      <c r="H12" s="37"/>
      <c r="I12" s="37"/>
      <c r="J12" s="37"/>
    </row>
    <row r="13" spans="1:10" ht="15.75" x14ac:dyDescent="0.2">
      <c r="A13" s="39">
        <v>6</v>
      </c>
      <c r="B13" s="42" t="s">
        <v>8</v>
      </c>
      <c r="C13" s="101">
        <v>4932</v>
      </c>
      <c r="D13" s="101">
        <v>2820</v>
      </c>
      <c r="E13" s="101">
        <f t="shared" si="0"/>
        <v>57.177615571776151</v>
      </c>
      <c r="G13" s="146"/>
      <c r="H13" s="37"/>
      <c r="I13" s="37"/>
      <c r="J13" s="37"/>
    </row>
    <row r="14" spans="1:10" ht="15.75" x14ac:dyDescent="0.2">
      <c r="A14" s="39">
        <v>7</v>
      </c>
      <c r="B14" s="42" t="s">
        <v>9</v>
      </c>
      <c r="C14" s="101">
        <v>4799</v>
      </c>
      <c r="D14" s="101">
        <v>2874</v>
      </c>
      <c r="E14" s="101">
        <f t="shared" si="0"/>
        <v>59.887476557616168</v>
      </c>
      <c r="G14" s="146"/>
      <c r="H14" s="37"/>
      <c r="I14" s="37"/>
      <c r="J14" s="37"/>
    </row>
    <row r="15" spans="1:10" ht="15.75" x14ac:dyDescent="0.2">
      <c r="A15" s="39">
        <v>8</v>
      </c>
      <c r="B15" s="42" t="s">
        <v>10</v>
      </c>
      <c r="C15" s="101">
        <v>4970</v>
      </c>
      <c r="D15" s="101">
        <v>2906</v>
      </c>
      <c r="E15" s="101">
        <f t="shared" si="0"/>
        <v>58.470824949698184</v>
      </c>
      <c r="G15" s="146"/>
      <c r="H15" s="37"/>
      <c r="I15" s="37"/>
      <c r="J15" s="37"/>
    </row>
    <row r="16" spans="1:10" ht="15.75" x14ac:dyDescent="0.2">
      <c r="A16" s="39">
        <v>9</v>
      </c>
      <c r="B16" s="42" t="s">
        <v>11</v>
      </c>
      <c r="C16" s="101">
        <v>4500</v>
      </c>
      <c r="D16" s="101">
        <v>2689</v>
      </c>
      <c r="E16" s="101">
        <f t="shared" si="0"/>
        <v>59.755555555555553</v>
      </c>
      <c r="G16" s="146"/>
      <c r="H16" s="37"/>
      <c r="I16" s="37"/>
      <c r="J16" s="37"/>
    </row>
    <row r="17" spans="1:10" ht="15.75" x14ac:dyDescent="0.2">
      <c r="A17" s="39">
        <v>10</v>
      </c>
      <c r="B17" s="42" t="s">
        <v>12</v>
      </c>
      <c r="C17" s="101">
        <v>12292</v>
      </c>
      <c r="D17" s="101">
        <v>3916</v>
      </c>
      <c r="E17" s="101">
        <f t="shared" si="0"/>
        <v>31.858119101854864</v>
      </c>
      <c r="G17" s="146"/>
      <c r="H17" s="37"/>
      <c r="I17" s="37"/>
      <c r="J17" s="37"/>
    </row>
    <row r="18" spans="1:10" ht="15.75" x14ac:dyDescent="0.2">
      <c r="A18" s="39">
        <v>11</v>
      </c>
      <c r="B18" s="42" t="s">
        <v>13</v>
      </c>
      <c r="C18" s="101">
        <v>5858</v>
      </c>
      <c r="D18" s="101">
        <v>2597.3000000000002</v>
      </c>
      <c r="E18" s="101">
        <f t="shared" si="0"/>
        <v>44.337657903721414</v>
      </c>
      <c r="G18" s="146"/>
      <c r="H18" s="37"/>
      <c r="I18" s="37"/>
      <c r="J18" s="37"/>
    </row>
    <row r="19" spans="1:10" ht="15.75" x14ac:dyDescent="0.2">
      <c r="A19" s="39">
        <v>12</v>
      </c>
      <c r="B19" s="42" t="s">
        <v>14</v>
      </c>
      <c r="C19" s="101">
        <v>1592</v>
      </c>
      <c r="D19" s="101">
        <v>967</v>
      </c>
      <c r="E19" s="101">
        <f t="shared" si="0"/>
        <v>60.741206030150749</v>
      </c>
      <c r="G19" s="146"/>
      <c r="H19" s="37"/>
      <c r="I19" s="37"/>
      <c r="J19" s="37"/>
    </row>
    <row r="20" spans="1:10" ht="15.75" x14ac:dyDescent="0.2">
      <c r="A20" s="39">
        <v>13</v>
      </c>
      <c r="B20" s="42" t="s">
        <v>15</v>
      </c>
      <c r="C20" s="101">
        <v>139</v>
      </c>
      <c r="D20" s="101">
        <v>139</v>
      </c>
      <c r="E20" s="101">
        <f>D20/C20*100</f>
        <v>100</v>
      </c>
      <c r="G20" s="146"/>
      <c r="H20" s="37"/>
      <c r="I20" s="37"/>
      <c r="J20" s="37"/>
    </row>
    <row r="21" spans="1:10" ht="15.75" x14ac:dyDescent="0.2">
      <c r="A21" s="39">
        <v>14</v>
      </c>
      <c r="B21" s="42" t="s">
        <v>16</v>
      </c>
      <c r="C21" s="101">
        <v>7416</v>
      </c>
      <c r="D21" s="101">
        <v>4922</v>
      </c>
      <c r="E21" s="101">
        <f t="shared" si="0"/>
        <v>66.370010787486507</v>
      </c>
      <c r="G21" s="146"/>
      <c r="H21" s="37"/>
      <c r="I21" s="37"/>
      <c r="J21" s="37"/>
    </row>
    <row r="22" spans="1:10" ht="15.75" x14ac:dyDescent="0.2">
      <c r="A22" s="39">
        <v>15</v>
      </c>
      <c r="B22" s="42" t="s">
        <v>17</v>
      </c>
      <c r="C22" s="101">
        <v>3129</v>
      </c>
      <c r="D22" s="101">
        <v>1780.4</v>
      </c>
      <c r="E22" s="101">
        <f t="shared" si="0"/>
        <v>56.899968040907645</v>
      </c>
      <c r="G22" s="146"/>
      <c r="H22" s="37"/>
      <c r="I22" s="37"/>
      <c r="J22" s="37"/>
    </row>
    <row r="23" spans="1:10" ht="15.75" x14ac:dyDescent="0.2">
      <c r="A23" s="39">
        <v>16</v>
      </c>
      <c r="B23" s="42" t="s">
        <v>18</v>
      </c>
      <c r="C23" s="101">
        <v>5664</v>
      </c>
      <c r="D23" s="101">
        <v>3281</v>
      </c>
      <c r="E23" s="101">
        <f t="shared" si="0"/>
        <v>57.927259887005647</v>
      </c>
      <c r="G23" s="146"/>
      <c r="H23" s="37"/>
      <c r="I23" s="37"/>
      <c r="J23" s="37"/>
    </row>
    <row r="24" spans="1:10" ht="19.5" customHeight="1" x14ac:dyDescent="0.2">
      <c r="A24" s="39">
        <v>17</v>
      </c>
      <c r="B24" s="42" t="s">
        <v>19</v>
      </c>
      <c r="C24" s="101">
        <v>4580</v>
      </c>
      <c r="D24" s="101">
        <v>2701</v>
      </c>
      <c r="E24" s="101">
        <f t="shared" si="0"/>
        <v>58.973799126637552</v>
      </c>
      <c r="G24" s="146"/>
      <c r="H24" s="37"/>
      <c r="I24" s="37"/>
      <c r="J24" s="37"/>
    </row>
    <row r="25" spans="1:10" ht="15.75" x14ac:dyDescent="0.2">
      <c r="A25" s="39">
        <v>18</v>
      </c>
      <c r="B25" s="42" t="s">
        <v>20</v>
      </c>
      <c r="C25" s="101">
        <v>5695</v>
      </c>
      <c r="D25" s="101">
        <v>3454</v>
      </c>
      <c r="E25" s="101">
        <f t="shared" si="0"/>
        <v>60.649692712906059</v>
      </c>
      <c r="G25" s="146"/>
      <c r="H25" s="37"/>
      <c r="I25" s="37"/>
      <c r="J25" s="37"/>
    </row>
    <row r="26" spans="1:10" ht="15.75" x14ac:dyDescent="0.2">
      <c r="A26" s="39">
        <v>19</v>
      </c>
      <c r="B26" s="42" t="s">
        <v>30</v>
      </c>
      <c r="C26" s="101">
        <v>3780</v>
      </c>
      <c r="D26" s="101">
        <v>2035.1</v>
      </c>
      <c r="E26" s="101">
        <f t="shared" si="0"/>
        <v>53.838624338624342</v>
      </c>
      <c r="G26" s="146"/>
      <c r="H26" s="37"/>
      <c r="I26" s="37"/>
      <c r="J26" s="37"/>
    </row>
    <row r="27" spans="1:10" ht="15.75" x14ac:dyDescent="0.2">
      <c r="A27" s="39"/>
      <c r="B27" s="42"/>
      <c r="C27" s="77"/>
      <c r="D27" s="55"/>
      <c r="E27" s="102"/>
      <c r="G27" s="37"/>
      <c r="H27" s="37"/>
      <c r="I27" s="37"/>
      <c r="J27" s="37"/>
    </row>
    <row r="28" spans="1:10" ht="15.75" x14ac:dyDescent="0.25">
      <c r="A28" s="103"/>
      <c r="B28" s="104" t="s">
        <v>21</v>
      </c>
      <c r="C28" s="64">
        <f>SUM(C8:C26)</f>
        <v>125412</v>
      </c>
      <c r="D28" s="64">
        <f>SUM(D8:D26)</f>
        <v>60016.800000000003</v>
      </c>
      <c r="E28" s="64">
        <f>D28/C28*100</f>
        <v>47.855707587790647</v>
      </c>
      <c r="G28" s="37"/>
      <c r="H28" s="37"/>
      <c r="I28" s="37"/>
      <c r="J28" s="37"/>
    </row>
    <row r="29" spans="1:10" ht="15.75" customHeight="1" x14ac:dyDescent="0.2">
      <c r="G29" s="37"/>
      <c r="H29" s="37"/>
      <c r="I29" s="37"/>
      <c r="J29" s="37"/>
    </row>
    <row r="30" spans="1:10" x14ac:dyDescent="0.2">
      <c r="G30" s="37"/>
      <c r="H30" s="37"/>
      <c r="I30" s="37"/>
      <c r="J30" s="37"/>
    </row>
  </sheetData>
  <mergeCells count="2">
    <mergeCell ref="A3:E3"/>
    <mergeCell ref="A4:E4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0"/>
  <sheetViews>
    <sheetView view="pageBreakPreview" zoomScale="90" zoomScaleNormal="100" zoomScaleSheetLayoutView="90" workbookViewId="0">
      <selection activeCell="C10" sqref="C10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96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9</v>
      </c>
      <c r="C8" s="117">
        <v>2702.7</v>
      </c>
      <c r="D8" s="117">
        <v>2702.7</v>
      </c>
      <c r="E8" s="117">
        <f>D8/C8*100</f>
        <v>100</v>
      </c>
    </row>
    <row r="9" spans="1:5" s="2" customFormat="1" x14ac:dyDescent="0.25">
      <c r="A9" s="39"/>
      <c r="B9" s="40"/>
      <c r="C9" s="137"/>
      <c r="D9" s="137"/>
      <c r="E9" s="117"/>
    </row>
    <row r="10" spans="1:5" s="2" customFormat="1" ht="19.5" customHeight="1" x14ac:dyDescent="0.25">
      <c r="A10" s="6"/>
      <c r="B10" s="83" t="s">
        <v>21</v>
      </c>
      <c r="C10" s="35">
        <f>SUM(C8:C9)</f>
        <v>2702.7</v>
      </c>
      <c r="D10" s="35">
        <f>SUM(D8:D9)</f>
        <v>2702.7</v>
      </c>
      <c r="E10" s="36">
        <f>D10/C10*100</f>
        <v>100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F11"/>
  <sheetViews>
    <sheetView view="pageBreakPreview" zoomScale="90" zoomScaleNormal="100" zoomScaleSheetLayoutView="90" workbookViewId="0">
      <selection activeCell="L15" sqref="L15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98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16</v>
      </c>
      <c r="C8" s="117">
        <v>13310</v>
      </c>
      <c r="D8" s="117"/>
      <c r="E8" s="117">
        <f>D8/C8*100</f>
        <v>0</v>
      </c>
    </row>
    <row r="9" spans="1:5" s="2" customFormat="1" x14ac:dyDescent="0.25">
      <c r="A9" s="39">
        <v>2</v>
      </c>
      <c r="B9" s="173" t="s">
        <v>20</v>
      </c>
      <c r="C9" s="117">
        <v>11722</v>
      </c>
      <c r="D9" s="117"/>
      <c r="E9" s="117">
        <f>D9/C9*100</f>
        <v>0</v>
      </c>
    </row>
    <row r="10" spans="1:5" s="2" customFormat="1" x14ac:dyDescent="0.25">
      <c r="A10" s="39"/>
      <c r="B10" s="40"/>
      <c r="C10" s="137"/>
      <c r="D10" s="137"/>
      <c r="E10" s="117"/>
    </row>
    <row r="11" spans="1:5" s="2" customFormat="1" ht="19.5" customHeight="1" x14ac:dyDescent="0.25">
      <c r="A11" s="6"/>
      <c r="B11" s="83" t="s">
        <v>21</v>
      </c>
      <c r="C11" s="35">
        <f>SUM(C8:C10)</f>
        <v>25032</v>
      </c>
      <c r="D11" s="35">
        <f>SUM(D8:D10)</f>
        <v>0</v>
      </c>
      <c r="E11" s="36">
        <f>D11/C11*100</f>
        <v>0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F27"/>
  <sheetViews>
    <sheetView view="pageBreakPreview" zoomScale="90" zoomScaleNormal="100" zoomScaleSheetLayoutView="90" workbookViewId="0">
      <selection activeCell="C12" sqref="C12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8.75" x14ac:dyDescent="0.25">
      <c r="A3" s="194" t="s">
        <v>25</v>
      </c>
      <c r="B3" s="194"/>
      <c r="C3" s="194"/>
      <c r="D3" s="194"/>
      <c r="E3" s="194"/>
    </row>
    <row r="4" spans="1:5" ht="66" customHeight="1" x14ac:dyDescent="0.25">
      <c r="A4" s="190" t="s">
        <v>66</v>
      </c>
      <c r="B4" s="190"/>
      <c r="C4" s="190"/>
      <c r="D4" s="190"/>
      <c r="E4" s="190"/>
    </row>
    <row r="5" spans="1:5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1.5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x14ac:dyDescent="0.25">
      <c r="A8" s="132">
        <v>1</v>
      </c>
      <c r="B8" s="134" t="s">
        <v>4</v>
      </c>
      <c r="C8" s="151">
        <v>6959.16</v>
      </c>
      <c r="D8" s="151">
        <v>3531.377</v>
      </c>
      <c r="E8" s="137">
        <f>D8/C8*100</f>
        <v>50.744299599376944</v>
      </c>
    </row>
    <row r="9" spans="1:5" x14ac:dyDescent="0.25">
      <c r="A9" s="81">
        <v>2</v>
      </c>
      <c r="B9" s="40" t="s">
        <v>5</v>
      </c>
      <c r="C9" s="151">
        <v>5066.7700000000004</v>
      </c>
      <c r="D9" s="151">
        <v>2524.0814399999999</v>
      </c>
      <c r="E9" s="137">
        <f t="shared" ref="E9:E18" si="0">D9/C9*100</f>
        <v>49.816380850127395</v>
      </c>
    </row>
    <row r="10" spans="1:5" x14ac:dyDescent="0.25">
      <c r="A10" s="81">
        <v>3</v>
      </c>
      <c r="B10" s="40" t="s">
        <v>29</v>
      </c>
      <c r="C10" s="151">
        <v>4517.54</v>
      </c>
      <c r="D10" s="151">
        <v>2156.9520000000002</v>
      </c>
      <c r="E10" s="137">
        <f t="shared" si="0"/>
        <v>47.746162734585646</v>
      </c>
    </row>
    <row r="11" spans="1:5" x14ac:dyDescent="0.25">
      <c r="A11" s="81">
        <v>4</v>
      </c>
      <c r="B11" s="40" t="s">
        <v>6</v>
      </c>
      <c r="C11" s="151">
        <v>1613.73</v>
      </c>
      <c r="D11" s="151">
        <v>734.80161999999996</v>
      </c>
      <c r="E11" s="137">
        <f t="shared" si="0"/>
        <v>45.5343595273063</v>
      </c>
    </row>
    <row r="12" spans="1:5" x14ac:dyDescent="0.25">
      <c r="A12" s="81">
        <v>5</v>
      </c>
      <c r="B12" s="40" t="s">
        <v>7</v>
      </c>
      <c r="C12" s="151">
        <v>11611.82</v>
      </c>
      <c r="D12" s="151">
        <v>5694.1211199999998</v>
      </c>
      <c r="E12" s="137">
        <f t="shared" si="0"/>
        <v>49.03728373329934</v>
      </c>
    </row>
    <row r="13" spans="1:5" x14ac:dyDescent="0.25">
      <c r="A13" s="81">
        <v>6</v>
      </c>
      <c r="B13" s="40" t="s">
        <v>8</v>
      </c>
      <c r="C13" s="151">
        <v>4595.55</v>
      </c>
      <c r="D13" s="151">
        <v>2068.422</v>
      </c>
      <c r="E13" s="137">
        <f t="shared" si="0"/>
        <v>45.009237196853476</v>
      </c>
    </row>
    <row r="14" spans="1:5" x14ac:dyDescent="0.25">
      <c r="A14" s="81">
        <v>7</v>
      </c>
      <c r="B14" s="40" t="s">
        <v>9</v>
      </c>
      <c r="C14" s="151">
        <v>1105.42</v>
      </c>
      <c r="D14" s="151">
        <v>580.43200000000002</v>
      </c>
      <c r="E14" s="137">
        <f t="shared" si="0"/>
        <v>52.507825080060066</v>
      </c>
    </row>
    <row r="15" spans="1:5" x14ac:dyDescent="0.25">
      <c r="A15" s="81">
        <v>8</v>
      </c>
      <c r="B15" s="40" t="s">
        <v>10</v>
      </c>
      <c r="C15" s="151">
        <v>1021.82</v>
      </c>
      <c r="D15" s="151">
        <v>593.27300000000002</v>
      </c>
      <c r="E15" s="137">
        <f t="shared" si="0"/>
        <v>58.060421600673308</v>
      </c>
    </row>
    <row r="16" spans="1:5" x14ac:dyDescent="0.25">
      <c r="A16" s="81">
        <v>9</v>
      </c>
      <c r="B16" s="40" t="s">
        <v>11</v>
      </c>
      <c r="C16" s="151">
        <v>1401.63</v>
      </c>
      <c r="D16" s="151">
        <v>468.108</v>
      </c>
      <c r="E16" s="137">
        <f t="shared" si="0"/>
        <v>33.397401596712392</v>
      </c>
    </row>
    <row r="17" spans="1:5" x14ac:dyDescent="0.25">
      <c r="A17" s="81">
        <v>10</v>
      </c>
      <c r="B17" s="40" t="s">
        <v>12</v>
      </c>
      <c r="C17" s="151">
        <v>4956.3999999999996</v>
      </c>
      <c r="D17" s="151">
        <v>2502.3090000000002</v>
      </c>
      <c r="E17" s="137">
        <f t="shared" si="0"/>
        <v>50.486421596319921</v>
      </c>
    </row>
    <row r="18" spans="1:5" x14ac:dyDescent="0.25">
      <c r="A18" s="81">
        <v>11</v>
      </c>
      <c r="B18" s="40" t="s">
        <v>13</v>
      </c>
      <c r="C18" s="151">
        <v>1935.63</v>
      </c>
      <c r="D18" s="151">
        <v>989.21799999999996</v>
      </c>
      <c r="E18" s="137">
        <f t="shared" si="0"/>
        <v>51.105738183433814</v>
      </c>
    </row>
    <row r="19" spans="1:5" x14ac:dyDescent="0.25">
      <c r="A19" s="81">
        <v>12</v>
      </c>
      <c r="B19" s="40" t="s">
        <v>15</v>
      </c>
      <c r="C19" s="151">
        <v>698.26</v>
      </c>
      <c r="D19" s="151">
        <v>89.367000000000004</v>
      </c>
      <c r="E19" s="137">
        <f t="shared" ref="E19:E25" si="1">D19/C19*100</f>
        <v>12.798527769025867</v>
      </c>
    </row>
    <row r="20" spans="1:5" x14ac:dyDescent="0.25">
      <c r="A20" s="81">
        <v>13</v>
      </c>
      <c r="B20" s="40" t="s">
        <v>16</v>
      </c>
      <c r="C20" s="151">
        <v>2208.88</v>
      </c>
      <c r="D20" s="151">
        <v>970.55791999999997</v>
      </c>
      <c r="E20" s="137">
        <f t="shared" si="1"/>
        <v>43.938915649559959</v>
      </c>
    </row>
    <row r="21" spans="1:5" x14ac:dyDescent="0.25">
      <c r="A21" s="81">
        <v>14</v>
      </c>
      <c r="B21" s="40" t="s">
        <v>17</v>
      </c>
      <c r="C21" s="151">
        <v>43.1</v>
      </c>
      <c r="D21" s="151">
        <v>8.7833199999999998</v>
      </c>
      <c r="E21" s="137">
        <f t="shared" si="1"/>
        <v>20.378932714617168</v>
      </c>
    </row>
    <row r="22" spans="1:5" x14ac:dyDescent="0.25">
      <c r="A22" s="81">
        <v>15</v>
      </c>
      <c r="B22" s="40" t="s">
        <v>18</v>
      </c>
      <c r="C22" s="151">
        <v>846.02</v>
      </c>
      <c r="D22" s="151">
        <v>368.65100000000001</v>
      </c>
      <c r="E22" s="137">
        <f t="shared" si="1"/>
        <v>43.574738185858493</v>
      </c>
    </row>
    <row r="23" spans="1:5" x14ac:dyDescent="0.25">
      <c r="A23" s="81">
        <v>16</v>
      </c>
      <c r="B23" s="40" t="s">
        <v>19</v>
      </c>
      <c r="C23" s="151">
        <v>671.67</v>
      </c>
      <c r="D23" s="151">
        <v>250.02024</v>
      </c>
      <c r="E23" s="137">
        <f t="shared" si="1"/>
        <v>37.223672339095096</v>
      </c>
    </row>
    <row r="24" spans="1:5" x14ac:dyDescent="0.25">
      <c r="A24" s="81">
        <v>17</v>
      </c>
      <c r="B24" s="40" t="s">
        <v>20</v>
      </c>
      <c r="C24" s="151">
        <v>1542</v>
      </c>
      <c r="D24" s="151">
        <v>770.99699999999996</v>
      </c>
      <c r="E24" s="137">
        <f t="shared" si="1"/>
        <v>49.999805447470813</v>
      </c>
    </row>
    <row r="25" spans="1:5" x14ac:dyDescent="0.25">
      <c r="A25" s="81">
        <v>18</v>
      </c>
      <c r="B25" s="40" t="s">
        <v>30</v>
      </c>
      <c r="C25" s="151">
        <v>8407.6</v>
      </c>
      <c r="D25" s="151">
        <v>4165.4669999999996</v>
      </c>
      <c r="E25" s="137">
        <f t="shared" si="1"/>
        <v>49.544067272467764</v>
      </c>
    </row>
    <row r="26" spans="1:5" s="2" customFormat="1" x14ac:dyDescent="0.25">
      <c r="A26" s="81"/>
      <c r="B26" s="42"/>
      <c r="C26" s="137"/>
      <c r="D26" s="137"/>
      <c r="E26" s="117"/>
    </row>
    <row r="27" spans="1:5" s="2" customFormat="1" x14ac:dyDescent="0.25">
      <c r="A27" s="6"/>
      <c r="B27" s="168" t="s">
        <v>21</v>
      </c>
      <c r="C27" s="35">
        <f>SUM(C8:C26)</f>
        <v>59202.999999999985</v>
      </c>
      <c r="D27" s="35">
        <f>SUM(D8:D26)</f>
        <v>28466.938660000003</v>
      </c>
      <c r="E27" s="36">
        <f>D27/C27*100</f>
        <v>48.083608364441012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rgb="FF00B0F0"/>
  </sheetPr>
  <dimension ref="A1:E30"/>
  <sheetViews>
    <sheetView view="pageBreakPreview" zoomScale="90" zoomScaleNormal="100" zoomScaleSheetLayoutView="90" workbookViewId="0">
      <selection activeCell="C12" sqref="C12"/>
    </sheetView>
  </sheetViews>
  <sheetFormatPr defaultRowHeight="12.75" x14ac:dyDescent="0.2"/>
  <cols>
    <col min="1" max="1" width="6.140625" customWidth="1"/>
    <col min="2" max="2" width="25.85546875" customWidth="1"/>
    <col min="3" max="3" width="16.5703125" bestFit="1" customWidth="1"/>
    <col min="4" max="4" width="15.7109375" customWidth="1"/>
    <col min="5" max="5" width="17.5703125" customWidth="1"/>
  </cols>
  <sheetData>
    <row r="1" spans="1:5" s="2" customFormat="1" ht="15.75" x14ac:dyDescent="0.25">
      <c r="C1" s="14"/>
    </row>
    <row r="2" spans="1:5" s="2" customFormat="1" ht="15.75" x14ac:dyDescent="0.25"/>
    <row r="3" spans="1:5" s="2" customFormat="1" ht="19.5" customHeight="1" x14ac:dyDescent="0.25">
      <c r="A3" s="194" t="s">
        <v>27</v>
      </c>
      <c r="B3" s="194"/>
      <c r="C3" s="194"/>
      <c r="D3" s="194"/>
      <c r="E3" s="194"/>
    </row>
    <row r="4" spans="1:5" s="2" customFormat="1" ht="51" customHeight="1" x14ac:dyDescent="0.25">
      <c r="A4" s="190" t="s">
        <v>65</v>
      </c>
      <c r="B4" s="190"/>
      <c r="C4" s="190"/>
      <c r="D4" s="190"/>
      <c r="E4" s="190"/>
    </row>
    <row r="5" spans="1:5" s="2" customFormat="1" ht="12.75" customHeight="1" x14ac:dyDescent="0.25">
      <c r="A5" s="27"/>
      <c r="B5" s="20"/>
      <c r="C5" s="28"/>
    </row>
    <row r="6" spans="1:5" s="2" customFormat="1" ht="15.75" x14ac:dyDescent="0.25">
      <c r="A6" s="20"/>
      <c r="B6" s="20"/>
      <c r="C6" s="188" t="s">
        <v>0</v>
      </c>
      <c r="D6" s="188"/>
      <c r="E6" s="188"/>
    </row>
    <row r="7" spans="1:5" s="2" customFormat="1" ht="30" customHeight="1" x14ac:dyDescent="0.25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5" s="2" customFormat="1" ht="16.5" customHeight="1" x14ac:dyDescent="0.25">
      <c r="A8" s="44">
        <v>1</v>
      </c>
      <c r="B8" s="56" t="s">
        <v>4</v>
      </c>
      <c r="C8" s="180">
        <v>21019.43</v>
      </c>
      <c r="D8" s="180">
        <v>8899.2790000000005</v>
      </c>
      <c r="E8" s="113">
        <f>D8/C8*100</f>
        <v>42.338345997013242</v>
      </c>
    </row>
    <row r="9" spans="1:5" s="2" customFormat="1" ht="15.75" x14ac:dyDescent="0.25">
      <c r="A9" s="39">
        <v>2</v>
      </c>
      <c r="B9" s="42" t="s">
        <v>5</v>
      </c>
      <c r="C9" s="151">
        <v>17042.07</v>
      </c>
      <c r="D9" s="151">
        <v>7290.9660000000003</v>
      </c>
      <c r="E9" s="95">
        <f t="shared" ref="E9:E26" si="0">D9/C9*100</f>
        <v>42.782162026091903</v>
      </c>
    </row>
    <row r="10" spans="1:5" s="2" customFormat="1" ht="15.75" x14ac:dyDescent="0.25">
      <c r="A10" s="39">
        <v>3</v>
      </c>
      <c r="B10" s="42" t="s">
        <v>29</v>
      </c>
      <c r="C10" s="151">
        <v>28515.32</v>
      </c>
      <c r="D10" s="151">
        <v>11218.885619999999</v>
      </c>
      <c r="E10" s="95">
        <f t="shared" si="0"/>
        <v>39.343362164618881</v>
      </c>
    </row>
    <row r="11" spans="1:5" s="2" customFormat="1" ht="15.75" x14ac:dyDescent="0.25">
      <c r="A11" s="39">
        <v>4</v>
      </c>
      <c r="B11" s="42" t="s">
        <v>6</v>
      </c>
      <c r="C11" s="151">
        <v>13559.55</v>
      </c>
      <c r="D11" s="151">
        <v>5114.3630000000003</v>
      </c>
      <c r="E11" s="95">
        <f t="shared" si="0"/>
        <v>37.717792994605283</v>
      </c>
    </row>
    <row r="12" spans="1:5" s="2" customFormat="1" ht="15.75" x14ac:dyDescent="0.25">
      <c r="A12" s="39">
        <v>5</v>
      </c>
      <c r="B12" s="42" t="s">
        <v>7</v>
      </c>
      <c r="C12" s="151">
        <v>39485.58</v>
      </c>
      <c r="D12" s="151">
        <v>16827.858960000001</v>
      </c>
      <c r="E12" s="95">
        <f t="shared" si="0"/>
        <v>42.61773275205784</v>
      </c>
    </row>
    <row r="13" spans="1:5" s="2" customFormat="1" ht="15.75" x14ac:dyDescent="0.25">
      <c r="A13" s="39">
        <v>6</v>
      </c>
      <c r="B13" s="42" t="s">
        <v>8</v>
      </c>
      <c r="C13" s="151">
        <v>8202.8799999999992</v>
      </c>
      <c r="D13" s="151">
        <v>3775.953</v>
      </c>
      <c r="E13" s="95">
        <f t="shared" si="0"/>
        <v>46.03203996645081</v>
      </c>
    </row>
    <row r="14" spans="1:5" s="2" customFormat="1" ht="15.75" x14ac:dyDescent="0.25">
      <c r="A14" s="39">
        <v>7</v>
      </c>
      <c r="B14" s="42" t="s">
        <v>9</v>
      </c>
      <c r="C14" s="151">
        <v>8556.5499999999993</v>
      </c>
      <c r="D14" s="151">
        <v>3973.91</v>
      </c>
      <c r="E14" s="95">
        <f t="shared" si="0"/>
        <v>46.442900468062483</v>
      </c>
    </row>
    <row r="15" spans="1:5" s="2" customFormat="1" ht="15.75" x14ac:dyDescent="0.25">
      <c r="A15" s="39">
        <v>8</v>
      </c>
      <c r="B15" s="42" t="s">
        <v>10</v>
      </c>
      <c r="C15" s="151">
        <v>11758.63</v>
      </c>
      <c r="D15" s="151">
        <v>5249.6440000000002</v>
      </c>
      <c r="E15" s="95">
        <f t="shared" si="0"/>
        <v>44.64503092622185</v>
      </c>
    </row>
    <row r="16" spans="1:5" s="2" customFormat="1" ht="15.75" x14ac:dyDescent="0.25">
      <c r="A16" s="39">
        <v>9</v>
      </c>
      <c r="B16" s="42" t="s">
        <v>11</v>
      </c>
      <c r="C16" s="151">
        <v>6303.94</v>
      </c>
      <c r="D16" s="151">
        <v>2524.0450599999999</v>
      </c>
      <c r="E16" s="95">
        <f t="shared" si="0"/>
        <v>40.039166933695434</v>
      </c>
    </row>
    <row r="17" spans="1:5" s="2" customFormat="1" ht="15.75" x14ac:dyDescent="0.25">
      <c r="A17" s="39">
        <v>10</v>
      </c>
      <c r="B17" s="42" t="s">
        <v>12</v>
      </c>
      <c r="C17" s="151">
        <v>16250.77</v>
      </c>
      <c r="D17" s="151">
        <v>6389.7494500000003</v>
      </c>
      <c r="E17" s="95">
        <f t="shared" si="0"/>
        <v>39.319671929391653</v>
      </c>
    </row>
    <row r="18" spans="1:5" s="2" customFormat="1" ht="15.75" x14ac:dyDescent="0.25">
      <c r="A18" s="39">
        <v>11</v>
      </c>
      <c r="B18" s="42" t="s">
        <v>13</v>
      </c>
      <c r="C18" s="151">
        <v>10206.67</v>
      </c>
      <c r="D18" s="151">
        <v>4509.0119999999997</v>
      </c>
      <c r="E18" s="95">
        <f t="shared" si="0"/>
        <v>44.17711163386295</v>
      </c>
    </row>
    <row r="19" spans="1:5" s="2" customFormat="1" ht="15.75" x14ac:dyDescent="0.25">
      <c r="A19" s="39">
        <v>12</v>
      </c>
      <c r="B19" s="42" t="s">
        <v>14</v>
      </c>
      <c r="C19" s="151">
        <v>2155.23</v>
      </c>
      <c r="D19" s="151">
        <v>872.06100000000004</v>
      </c>
      <c r="E19" s="95">
        <f t="shared" si="0"/>
        <v>40.462549240684289</v>
      </c>
    </row>
    <row r="20" spans="1:5" s="2" customFormat="1" ht="15.75" x14ac:dyDescent="0.25">
      <c r="A20" s="39">
        <v>13</v>
      </c>
      <c r="B20" s="42" t="s">
        <v>15</v>
      </c>
      <c r="C20" s="151">
        <v>10145.299999999999</v>
      </c>
      <c r="D20" s="151">
        <v>4225.3649999999998</v>
      </c>
      <c r="E20" s="95">
        <f t="shared" si="0"/>
        <v>41.64849733374075</v>
      </c>
    </row>
    <row r="21" spans="1:5" s="2" customFormat="1" ht="15.75" x14ac:dyDescent="0.25">
      <c r="A21" s="39">
        <v>14</v>
      </c>
      <c r="B21" s="42" t="s">
        <v>16</v>
      </c>
      <c r="C21" s="151">
        <v>19745.740000000002</v>
      </c>
      <c r="D21" s="151">
        <v>8347.91</v>
      </c>
      <c r="E21" s="95">
        <f t="shared" si="0"/>
        <v>42.277017726355147</v>
      </c>
    </row>
    <row r="22" spans="1:5" s="2" customFormat="1" ht="15.75" x14ac:dyDescent="0.25">
      <c r="A22" s="39">
        <v>15</v>
      </c>
      <c r="B22" s="42" t="s">
        <v>17</v>
      </c>
      <c r="C22" s="151">
        <v>7731.17</v>
      </c>
      <c r="D22" s="151">
        <v>3488.3678</v>
      </c>
      <c r="E22" s="95">
        <f t="shared" si="0"/>
        <v>45.120826472577889</v>
      </c>
    </row>
    <row r="23" spans="1:5" s="2" customFormat="1" ht="15.75" x14ac:dyDescent="0.25">
      <c r="A23" s="39">
        <v>16</v>
      </c>
      <c r="B23" s="42" t="s">
        <v>18</v>
      </c>
      <c r="C23" s="151">
        <v>8855.67</v>
      </c>
      <c r="D23" s="151">
        <v>3378.4029999999998</v>
      </c>
      <c r="E23" s="95">
        <f t="shared" si="0"/>
        <v>38.14960358730621</v>
      </c>
    </row>
    <row r="24" spans="1:5" s="2" customFormat="1" ht="15.75" x14ac:dyDescent="0.25">
      <c r="A24" s="39">
        <v>17</v>
      </c>
      <c r="B24" s="42" t="s">
        <v>19</v>
      </c>
      <c r="C24" s="151">
        <v>8590.73</v>
      </c>
      <c r="D24" s="151">
        <v>3526.5857900000001</v>
      </c>
      <c r="E24" s="95">
        <f t="shared" si="0"/>
        <v>41.051060736398426</v>
      </c>
    </row>
    <row r="25" spans="1:5" s="2" customFormat="1" ht="15.75" x14ac:dyDescent="0.25">
      <c r="A25" s="39">
        <v>18</v>
      </c>
      <c r="B25" s="42" t="s">
        <v>20</v>
      </c>
      <c r="C25" s="151">
        <v>16736.599999999999</v>
      </c>
      <c r="D25" s="151">
        <v>6423.8050000000003</v>
      </c>
      <c r="E25" s="95">
        <f t="shared" si="0"/>
        <v>38.3817800509064</v>
      </c>
    </row>
    <row r="26" spans="1:5" s="2" customFormat="1" ht="15.75" x14ac:dyDescent="0.25">
      <c r="A26" s="39">
        <v>19</v>
      </c>
      <c r="B26" s="42" t="s">
        <v>30</v>
      </c>
      <c r="C26" s="151">
        <v>89441.17</v>
      </c>
      <c r="D26" s="151">
        <v>38001.731</v>
      </c>
      <c r="E26" s="95">
        <f t="shared" si="0"/>
        <v>42.487962758090035</v>
      </c>
    </row>
    <row r="27" spans="1:5" s="2" customFormat="1" ht="15.75" x14ac:dyDescent="0.25">
      <c r="A27" s="39"/>
      <c r="B27" s="42"/>
      <c r="C27" s="82"/>
      <c r="D27" s="43"/>
      <c r="E27" s="95"/>
    </row>
    <row r="28" spans="1:5" s="2" customFormat="1" ht="19.5" customHeight="1" x14ac:dyDescent="0.25">
      <c r="A28" s="6"/>
      <c r="B28" s="114" t="s">
        <v>21</v>
      </c>
      <c r="C28" s="115">
        <f>SUM(C8:C26)</f>
        <v>344303.00000000006</v>
      </c>
      <c r="D28" s="64">
        <f>SUM(D8:D26)</f>
        <v>144037.89468</v>
      </c>
      <c r="E28" s="64">
        <f>D28/C28*100</f>
        <v>41.834632483597289</v>
      </c>
    </row>
    <row r="29" spans="1:5" s="2" customFormat="1" ht="15.75" x14ac:dyDescent="0.25"/>
    <row r="30" spans="1:5" s="2" customFormat="1" ht="15.75" x14ac:dyDescent="0.25"/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00B0F0"/>
    <pageSetUpPr fitToPage="1"/>
  </sheetPr>
  <dimension ref="A3:M35"/>
  <sheetViews>
    <sheetView view="pageBreakPreview" zoomScale="70" zoomScaleNormal="100" zoomScaleSheetLayoutView="70" workbookViewId="0">
      <selection activeCell="P50" sqref="P50"/>
    </sheetView>
  </sheetViews>
  <sheetFormatPr defaultRowHeight="12.75" x14ac:dyDescent="0.2"/>
  <cols>
    <col min="1" max="1" width="5.5703125" customWidth="1"/>
    <col min="2" max="2" width="23.5703125" customWidth="1"/>
    <col min="3" max="3" width="20.28515625" customWidth="1"/>
    <col min="4" max="4" width="16.5703125" customWidth="1"/>
    <col min="5" max="5" width="16.28515625" customWidth="1"/>
    <col min="6" max="6" width="17.5703125" customWidth="1"/>
    <col min="7" max="7" width="15" customWidth="1"/>
    <col min="8" max="8" width="16.140625" customWidth="1"/>
    <col min="9" max="9" width="16.85546875" customWidth="1"/>
  </cols>
  <sheetData>
    <row r="3" spans="1:13" ht="19.5" customHeight="1" x14ac:dyDescent="0.2">
      <c r="A3" s="194" t="s">
        <v>27</v>
      </c>
      <c r="B3" s="194"/>
      <c r="C3" s="194"/>
      <c r="D3" s="194"/>
      <c r="E3" s="194"/>
      <c r="F3" s="194"/>
      <c r="G3" s="194"/>
      <c r="H3" s="194"/>
      <c r="I3" s="194"/>
    </row>
    <row r="4" spans="1:13" ht="95.25" customHeight="1" x14ac:dyDescent="0.2">
      <c r="A4" s="190" t="s">
        <v>64</v>
      </c>
      <c r="B4" s="190"/>
      <c r="C4" s="190"/>
      <c r="D4" s="190"/>
      <c r="E4" s="190"/>
      <c r="F4" s="190"/>
      <c r="G4" s="190"/>
      <c r="H4" s="190"/>
      <c r="I4" s="190"/>
    </row>
    <row r="5" spans="1:13" ht="15.75" x14ac:dyDescent="0.25">
      <c r="A5" s="21"/>
      <c r="B5" s="20"/>
      <c r="C5" s="19"/>
      <c r="D5" s="19"/>
      <c r="E5" s="19"/>
    </row>
    <row r="6" spans="1:13" ht="15.75" x14ac:dyDescent="0.25">
      <c r="A6" s="20"/>
      <c r="B6" s="20"/>
      <c r="H6" s="188" t="s">
        <v>0</v>
      </c>
      <c r="I6" s="188"/>
    </row>
    <row r="7" spans="1:13" ht="15.75" customHeight="1" x14ac:dyDescent="0.2">
      <c r="A7" s="195" t="s">
        <v>1</v>
      </c>
      <c r="B7" s="195" t="s">
        <v>2</v>
      </c>
      <c r="C7" s="195" t="s">
        <v>37</v>
      </c>
      <c r="D7" s="195" t="s">
        <v>26</v>
      </c>
      <c r="E7" s="195" t="s">
        <v>31</v>
      </c>
      <c r="F7" s="196" t="s">
        <v>24</v>
      </c>
      <c r="G7" s="195"/>
      <c r="H7" s="195"/>
      <c r="I7" s="195"/>
    </row>
    <row r="8" spans="1:13" ht="51" customHeight="1" x14ac:dyDescent="0.2">
      <c r="A8" s="195"/>
      <c r="B8" s="195"/>
      <c r="C8" s="195"/>
      <c r="D8" s="195"/>
      <c r="E8" s="195"/>
      <c r="F8" s="196" t="s">
        <v>32</v>
      </c>
      <c r="G8" s="195"/>
      <c r="H8" s="195" t="s">
        <v>33</v>
      </c>
      <c r="I8" s="195"/>
    </row>
    <row r="9" spans="1:13" ht="20.25" customHeight="1" x14ac:dyDescent="0.2">
      <c r="A9" s="195"/>
      <c r="B9" s="195"/>
      <c r="C9" s="195"/>
      <c r="D9" s="195"/>
      <c r="E9" s="195"/>
      <c r="F9" s="97" t="s">
        <v>3</v>
      </c>
      <c r="G9" s="97" t="s">
        <v>26</v>
      </c>
      <c r="H9" s="97" t="s">
        <v>3</v>
      </c>
      <c r="I9" s="97" t="s">
        <v>26</v>
      </c>
    </row>
    <row r="10" spans="1:13" ht="16.5" customHeight="1" x14ac:dyDescent="0.2">
      <c r="A10" s="132">
        <v>1</v>
      </c>
      <c r="B10" s="134" t="s">
        <v>4</v>
      </c>
      <c r="C10" s="137">
        <f>+F10+H10</f>
        <v>448371</v>
      </c>
      <c r="D10" s="137">
        <f>+G10+I10</f>
        <v>275863.69056000002</v>
      </c>
      <c r="E10" s="137">
        <f>D10/C10*100</f>
        <v>61.525765618204574</v>
      </c>
      <c r="F10" s="137">
        <v>279786</v>
      </c>
      <c r="G10" s="137">
        <v>171747.72</v>
      </c>
      <c r="H10" s="137">
        <v>168585</v>
      </c>
      <c r="I10" s="137">
        <v>104115.97056</v>
      </c>
      <c r="K10" s="38"/>
      <c r="M10" s="38"/>
    </row>
    <row r="11" spans="1:13" ht="15.75" x14ac:dyDescent="0.2">
      <c r="A11" s="81">
        <v>2</v>
      </c>
      <c r="B11" s="40" t="s">
        <v>5</v>
      </c>
      <c r="C11" s="137">
        <f t="shared" ref="C11:C28" si="0">+F11+H11</f>
        <v>604084</v>
      </c>
      <c r="D11" s="137">
        <f t="shared" ref="D11:D28" si="1">+G11+I11</f>
        <v>374766.79512000002</v>
      </c>
      <c r="E11" s="137">
        <f t="shared" ref="E11:E28" si="2">D11/C11*100</f>
        <v>62.038854715569357</v>
      </c>
      <c r="F11" s="137">
        <v>396389</v>
      </c>
      <c r="G11" s="137">
        <v>249965.05343</v>
      </c>
      <c r="H11" s="137">
        <v>207695</v>
      </c>
      <c r="I11" s="137">
        <v>124801.74169</v>
      </c>
      <c r="K11" s="38"/>
      <c r="M11" s="38"/>
    </row>
    <row r="12" spans="1:13" ht="15.75" x14ac:dyDescent="0.2">
      <c r="A12" s="81">
        <v>3</v>
      </c>
      <c r="B12" s="40" t="s">
        <v>29</v>
      </c>
      <c r="C12" s="137">
        <f t="shared" si="0"/>
        <v>975683</v>
      </c>
      <c r="D12" s="137">
        <f t="shared" si="1"/>
        <v>582503.57224000001</v>
      </c>
      <c r="E12" s="137">
        <f t="shared" si="2"/>
        <v>59.702134016888685</v>
      </c>
      <c r="F12" s="137">
        <v>619984</v>
      </c>
      <c r="G12" s="137">
        <v>365865.53896999999</v>
      </c>
      <c r="H12" s="137">
        <v>355699</v>
      </c>
      <c r="I12" s="137">
        <v>216638.03327000001</v>
      </c>
      <c r="K12" s="38"/>
      <c r="M12" s="38"/>
    </row>
    <row r="13" spans="1:13" ht="15.75" x14ac:dyDescent="0.2">
      <c r="A13" s="81">
        <v>4</v>
      </c>
      <c r="B13" s="40" t="s">
        <v>6</v>
      </c>
      <c r="C13" s="137">
        <f t="shared" si="0"/>
        <v>653440</v>
      </c>
      <c r="D13" s="137">
        <f t="shared" si="1"/>
        <v>422320.18</v>
      </c>
      <c r="E13" s="137">
        <f t="shared" si="2"/>
        <v>64.63029199314397</v>
      </c>
      <c r="F13" s="137">
        <v>405997</v>
      </c>
      <c r="G13" s="137">
        <v>268348.36</v>
      </c>
      <c r="H13" s="137">
        <v>247443</v>
      </c>
      <c r="I13" s="137">
        <v>153971.82</v>
      </c>
      <c r="K13" s="38"/>
      <c r="M13" s="38"/>
    </row>
    <row r="14" spans="1:13" ht="15.75" x14ac:dyDescent="0.2">
      <c r="A14" s="81">
        <v>5</v>
      </c>
      <c r="B14" s="40" t="s">
        <v>7</v>
      </c>
      <c r="C14" s="137">
        <f t="shared" si="0"/>
        <v>1139509</v>
      </c>
      <c r="D14" s="137">
        <f t="shared" si="1"/>
        <v>650201.74011999997</v>
      </c>
      <c r="E14" s="137">
        <f t="shared" si="2"/>
        <v>57.059816124313187</v>
      </c>
      <c r="F14" s="137">
        <v>773615</v>
      </c>
      <c r="G14" s="137">
        <v>416137.76801</v>
      </c>
      <c r="H14" s="137">
        <v>365894</v>
      </c>
      <c r="I14" s="137">
        <v>234063.97211</v>
      </c>
      <c r="K14" s="38"/>
      <c r="M14" s="38"/>
    </row>
    <row r="15" spans="1:13" ht="15.75" x14ac:dyDescent="0.2">
      <c r="A15" s="81">
        <v>6</v>
      </c>
      <c r="B15" s="40" t="s">
        <v>8</v>
      </c>
      <c r="C15" s="137">
        <f t="shared" si="0"/>
        <v>339285</v>
      </c>
      <c r="D15" s="137">
        <f t="shared" si="1"/>
        <v>219393.60414000001</v>
      </c>
      <c r="E15" s="137">
        <f t="shared" si="2"/>
        <v>64.663514196029894</v>
      </c>
      <c r="F15" s="137">
        <v>201882</v>
      </c>
      <c r="G15" s="137">
        <v>130038.20285</v>
      </c>
      <c r="H15" s="137">
        <v>137403</v>
      </c>
      <c r="I15" s="137">
        <v>89355.401289999994</v>
      </c>
      <c r="K15" s="38"/>
      <c r="M15" s="38"/>
    </row>
    <row r="16" spans="1:13" ht="15.75" x14ac:dyDescent="0.2">
      <c r="A16" s="81">
        <v>7</v>
      </c>
      <c r="B16" s="40" t="s">
        <v>9</v>
      </c>
      <c r="C16" s="137">
        <f t="shared" si="0"/>
        <v>370038</v>
      </c>
      <c r="D16" s="137">
        <f t="shared" si="1"/>
        <v>231255.07034000001</v>
      </c>
      <c r="E16" s="137">
        <f t="shared" si="2"/>
        <v>62.494951961690425</v>
      </c>
      <c r="F16" s="137">
        <v>233545</v>
      </c>
      <c r="G16" s="137">
        <v>146235.07034000001</v>
      </c>
      <c r="H16" s="137">
        <v>136493</v>
      </c>
      <c r="I16" s="137">
        <v>85020</v>
      </c>
      <c r="K16" s="38"/>
      <c r="M16" s="38"/>
    </row>
    <row r="17" spans="1:13" ht="15.75" x14ac:dyDescent="0.2">
      <c r="A17" s="81">
        <v>8</v>
      </c>
      <c r="B17" s="40" t="s">
        <v>10</v>
      </c>
      <c r="C17" s="137">
        <f t="shared" si="0"/>
        <v>470684</v>
      </c>
      <c r="D17" s="137">
        <f t="shared" si="1"/>
        <v>319591.90139999997</v>
      </c>
      <c r="E17" s="137">
        <f t="shared" si="2"/>
        <v>67.899461507083302</v>
      </c>
      <c r="F17" s="137">
        <v>339787</v>
      </c>
      <c r="G17" s="137">
        <v>231883.54</v>
      </c>
      <c r="H17" s="137">
        <v>130897</v>
      </c>
      <c r="I17" s="137">
        <v>87708.361399999994</v>
      </c>
      <c r="K17" s="38"/>
      <c r="L17" s="154"/>
      <c r="M17" s="38"/>
    </row>
    <row r="18" spans="1:13" ht="15.75" x14ac:dyDescent="0.2">
      <c r="A18" s="81">
        <v>9</v>
      </c>
      <c r="B18" s="40" t="s">
        <v>11</v>
      </c>
      <c r="C18" s="137">
        <f t="shared" si="0"/>
        <v>441930</v>
      </c>
      <c r="D18" s="137">
        <f t="shared" si="1"/>
        <v>260909.43099999998</v>
      </c>
      <c r="E18" s="137">
        <f t="shared" si="2"/>
        <v>59.0386330414319</v>
      </c>
      <c r="F18" s="137">
        <v>308592</v>
      </c>
      <c r="G18" s="137">
        <v>180424.49</v>
      </c>
      <c r="H18" s="137">
        <v>133338</v>
      </c>
      <c r="I18" s="137">
        <v>80484.941000000006</v>
      </c>
      <c r="K18" s="38"/>
      <c r="M18" s="38"/>
    </row>
    <row r="19" spans="1:13" ht="15.75" x14ac:dyDescent="0.2">
      <c r="A19" s="81">
        <v>10</v>
      </c>
      <c r="B19" s="40" t="s">
        <v>12</v>
      </c>
      <c r="C19" s="137">
        <f t="shared" si="0"/>
        <v>526008</v>
      </c>
      <c r="D19" s="137">
        <f t="shared" si="1"/>
        <v>293054.174</v>
      </c>
      <c r="E19" s="137">
        <f t="shared" si="2"/>
        <v>55.712873948685193</v>
      </c>
      <c r="F19" s="137">
        <v>393068</v>
      </c>
      <c r="G19" s="137">
        <v>213500.64199999999</v>
      </c>
      <c r="H19" s="137">
        <v>132940</v>
      </c>
      <c r="I19" s="137">
        <v>79553.532000000007</v>
      </c>
      <c r="K19" s="38"/>
      <c r="M19" s="38"/>
    </row>
    <row r="20" spans="1:13" ht="15.75" x14ac:dyDescent="0.2">
      <c r="A20" s="81">
        <v>11</v>
      </c>
      <c r="B20" s="40" t="s">
        <v>13</v>
      </c>
      <c r="C20" s="137">
        <f t="shared" si="0"/>
        <v>494295</v>
      </c>
      <c r="D20" s="137">
        <f t="shared" si="1"/>
        <v>281608.97167</v>
      </c>
      <c r="E20" s="137">
        <f t="shared" si="2"/>
        <v>56.971843063352857</v>
      </c>
      <c r="F20" s="137">
        <v>321613</v>
      </c>
      <c r="G20" s="137">
        <v>180122.9</v>
      </c>
      <c r="H20" s="137">
        <v>172682</v>
      </c>
      <c r="I20" s="137">
        <v>101486.07167</v>
      </c>
      <c r="K20" s="38"/>
      <c r="M20" s="38"/>
    </row>
    <row r="21" spans="1:13" ht="15.75" x14ac:dyDescent="0.2">
      <c r="A21" s="81">
        <v>12</v>
      </c>
      <c r="B21" s="40" t="s">
        <v>14</v>
      </c>
      <c r="C21" s="137">
        <f t="shared" si="0"/>
        <v>104059</v>
      </c>
      <c r="D21" s="137">
        <f t="shared" si="1"/>
        <v>68141.22</v>
      </c>
      <c r="E21" s="137">
        <f t="shared" si="2"/>
        <v>65.483254692049712</v>
      </c>
      <c r="F21" s="137">
        <v>63849</v>
      </c>
      <c r="G21" s="137">
        <v>41111.5</v>
      </c>
      <c r="H21" s="137">
        <v>40210</v>
      </c>
      <c r="I21" s="137">
        <v>27029.72</v>
      </c>
      <c r="K21" s="38"/>
      <c r="M21" s="38"/>
    </row>
    <row r="22" spans="1:13" ht="15.75" x14ac:dyDescent="0.2">
      <c r="A22" s="81">
        <v>13</v>
      </c>
      <c r="B22" s="40" t="s">
        <v>15</v>
      </c>
      <c r="C22" s="137">
        <f t="shared" si="0"/>
        <v>382717</v>
      </c>
      <c r="D22" s="137">
        <f t="shared" si="1"/>
        <v>249393.82534000001</v>
      </c>
      <c r="E22" s="137">
        <f t="shared" si="2"/>
        <v>65.164031213664401</v>
      </c>
      <c r="F22" s="137">
        <v>273408</v>
      </c>
      <c r="G22" s="137">
        <v>176383.50938</v>
      </c>
      <c r="H22" s="137">
        <v>109309</v>
      </c>
      <c r="I22" s="137">
        <v>73010.315960000007</v>
      </c>
      <c r="K22" s="38"/>
      <c r="M22" s="38"/>
    </row>
    <row r="23" spans="1:13" ht="15.75" x14ac:dyDescent="0.2">
      <c r="A23" s="81">
        <v>14</v>
      </c>
      <c r="B23" s="40" t="s">
        <v>16</v>
      </c>
      <c r="C23" s="137">
        <f t="shared" si="0"/>
        <v>771465</v>
      </c>
      <c r="D23" s="137">
        <f t="shared" si="1"/>
        <v>498145.62573999999</v>
      </c>
      <c r="E23" s="137">
        <f t="shared" si="2"/>
        <v>64.571383762063078</v>
      </c>
      <c r="F23" s="137">
        <v>516519</v>
      </c>
      <c r="G23" s="137">
        <v>334663.62573999999</v>
      </c>
      <c r="H23" s="137">
        <v>254946</v>
      </c>
      <c r="I23" s="137">
        <v>163482</v>
      </c>
      <c r="K23" s="38"/>
      <c r="M23" s="38"/>
    </row>
    <row r="24" spans="1:13" ht="15.75" x14ac:dyDescent="0.2">
      <c r="A24" s="81">
        <v>15</v>
      </c>
      <c r="B24" s="40" t="s">
        <v>17</v>
      </c>
      <c r="C24" s="137">
        <f t="shared" si="0"/>
        <v>219570</v>
      </c>
      <c r="D24" s="137">
        <f t="shared" si="1"/>
        <v>135012.90298000001</v>
      </c>
      <c r="E24" s="137">
        <f t="shared" si="2"/>
        <v>61.48968574031062</v>
      </c>
      <c r="F24" s="137">
        <v>156669</v>
      </c>
      <c r="G24" s="137">
        <v>96120.082980000007</v>
      </c>
      <c r="H24" s="137">
        <v>62901</v>
      </c>
      <c r="I24" s="137">
        <v>38892.82</v>
      </c>
      <c r="K24" s="38"/>
      <c r="M24" s="38"/>
    </row>
    <row r="25" spans="1:13" ht="15.75" x14ac:dyDescent="0.2">
      <c r="A25" s="81">
        <v>16</v>
      </c>
      <c r="B25" s="40" t="s">
        <v>18</v>
      </c>
      <c r="C25" s="137">
        <f t="shared" si="0"/>
        <v>283784</v>
      </c>
      <c r="D25" s="137">
        <f t="shared" si="1"/>
        <v>180442.92356</v>
      </c>
      <c r="E25" s="137">
        <f t="shared" si="2"/>
        <v>63.584600809066046</v>
      </c>
      <c r="F25" s="137">
        <v>192824</v>
      </c>
      <c r="G25" s="137">
        <v>123970.39552000001</v>
      </c>
      <c r="H25" s="137">
        <v>90960</v>
      </c>
      <c r="I25" s="137">
        <v>56472.528039999997</v>
      </c>
      <c r="K25" s="38"/>
      <c r="M25" s="38"/>
    </row>
    <row r="26" spans="1:13" ht="15.75" x14ac:dyDescent="0.2">
      <c r="A26" s="81">
        <v>17</v>
      </c>
      <c r="B26" s="40" t="s">
        <v>19</v>
      </c>
      <c r="C26" s="137">
        <f t="shared" si="0"/>
        <v>421751</v>
      </c>
      <c r="D26" s="137">
        <f t="shared" si="1"/>
        <v>238356.10941999999</v>
      </c>
      <c r="E26" s="137">
        <f t="shared" si="2"/>
        <v>56.515837406431757</v>
      </c>
      <c r="F26" s="137">
        <v>258533</v>
      </c>
      <c r="G26" s="137">
        <v>154920.48162999999</v>
      </c>
      <c r="H26" s="137">
        <v>163218</v>
      </c>
      <c r="I26" s="137">
        <v>83435.627789999999</v>
      </c>
      <c r="K26" s="38"/>
      <c r="M26" s="38"/>
    </row>
    <row r="27" spans="1:13" ht="15.75" x14ac:dyDescent="0.2">
      <c r="A27" s="81">
        <v>18</v>
      </c>
      <c r="B27" s="40" t="s">
        <v>20</v>
      </c>
      <c r="C27" s="137">
        <f t="shared" si="0"/>
        <v>427407</v>
      </c>
      <c r="D27" s="137">
        <f t="shared" si="1"/>
        <v>264668.32199999999</v>
      </c>
      <c r="E27" s="137">
        <f t="shared" si="2"/>
        <v>61.924189823751128</v>
      </c>
      <c r="F27" s="137">
        <v>236607</v>
      </c>
      <c r="G27" s="137">
        <v>148546.9</v>
      </c>
      <c r="H27" s="137">
        <v>190800</v>
      </c>
      <c r="I27" s="137">
        <v>116121.42200000001</v>
      </c>
      <c r="K27" s="38"/>
      <c r="M27" s="38"/>
    </row>
    <row r="28" spans="1:13" ht="15.75" x14ac:dyDescent="0.2">
      <c r="A28" s="81">
        <v>19</v>
      </c>
      <c r="B28" s="40" t="s">
        <v>30</v>
      </c>
      <c r="C28" s="137">
        <f t="shared" si="0"/>
        <v>3012308.1</v>
      </c>
      <c r="D28" s="137">
        <f t="shared" si="1"/>
        <v>1846640.402</v>
      </c>
      <c r="E28" s="137">
        <f t="shared" si="2"/>
        <v>61.303171544769938</v>
      </c>
      <c r="F28" s="137">
        <v>1884552</v>
      </c>
      <c r="G28" s="137">
        <v>1136020.3</v>
      </c>
      <c r="H28" s="137">
        <v>1127756.1000000001</v>
      </c>
      <c r="I28" s="137">
        <v>710620.10199999996</v>
      </c>
      <c r="K28" s="38"/>
      <c r="M28" s="38"/>
    </row>
    <row r="29" spans="1:13" ht="15.75" x14ac:dyDescent="0.25">
      <c r="A29" s="133"/>
      <c r="B29" s="135"/>
      <c r="C29" s="137"/>
      <c r="D29" s="137"/>
      <c r="E29" s="137"/>
      <c r="F29" s="137"/>
      <c r="G29" s="137"/>
      <c r="H29" s="137"/>
      <c r="I29" s="137"/>
    </row>
    <row r="30" spans="1:13" ht="15.75" x14ac:dyDescent="0.25">
      <c r="A30" s="133"/>
      <c r="B30" s="135"/>
      <c r="C30" s="137"/>
      <c r="D30" s="137"/>
      <c r="E30" s="137"/>
      <c r="F30" s="137"/>
      <c r="G30" s="137"/>
      <c r="H30" s="137"/>
      <c r="I30" s="137"/>
    </row>
    <row r="31" spans="1:13" ht="19.5" customHeight="1" x14ac:dyDescent="0.25">
      <c r="A31" s="80"/>
      <c r="B31" s="136" t="s">
        <v>21</v>
      </c>
      <c r="C31" s="138">
        <f>C10+C11+C12+C13+C14+C15+C16+C17+C18+C19+C20+C21+C22+C23+C24+C25+C26+C27+C28</f>
        <v>12086388.1</v>
      </c>
      <c r="D31" s="139">
        <f>G31+I31</f>
        <v>7392270.4616299998</v>
      </c>
      <c r="E31" s="139">
        <f>D31/C31*100</f>
        <v>61.161948470196812</v>
      </c>
      <c r="F31" s="139">
        <f>SUM(F10:F29)</f>
        <v>7857219</v>
      </c>
      <c r="G31" s="181">
        <f>SUM(G10:G29)</f>
        <v>4766006.0808499996</v>
      </c>
      <c r="H31" s="139">
        <f>SUM(H10:H29)</f>
        <v>4229169.0999999996</v>
      </c>
      <c r="I31" s="139">
        <f>SUM(I10:I29)</f>
        <v>2626264.3807800002</v>
      </c>
    </row>
    <row r="32" spans="1:13" ht="15.75" x14ac:dyDescent="0.25">
      <c r="A32" s="2"/>
      <c r="B32" s="2"/>
      <c r="C32" s="38"/>
      <c r="D32" s="38"/>
      <c r="F32" s="159"/>
      <c r="G32" s="159"/>
    </row>
    <row r="33" spans="3:9" x14ac:dyDescent="0.2">
      <c r="C33" s="38"/>
      <c r="D33" s="38"/>
      <c r="E33" s="38"/>
      <c r="G33" s="96"/>
      <c r="H33" s="96"/>
      <c r="I33" s="38"/>
    </row>
    <row r="35" spans="3:9" x14ac:dyDescent="0.2">
      <c r="F35" s="38"/>
      <c r="G35" s="38"/>
      <c r="H35" s="38"/>
      <c r="I35" s="38"/>
    </row>
  </sheetData>
  <mergeCells count="11">
    <mergeCell ref="A7:A9"/>
    <mergeCell ref="A4:I4"/>
    <mergeCell ref="H6:I6"/>
    <mergeCell ref="A3:I3"/>
    <mergeCell ref="C7:C9"/>
    <mergeCell ref="D7:D9"/>
    <mergeCell ref="E7:E9"/>
    <mergeCell ref="B7:B9"/>
    <mergeCell ref="F7:I7"/>
    <mergeCell ref="F8:G8"/>
    <mergeCell ref="H8:I8"/>
  </mergeCells>
  <printOptions horizontalCentered="1"/>
  <pageMargins left="0.39" right="0.17" top="0.47244094488188981" bottom="0.35433070866141736" header="0.19685039370078741" footer="0.15748031496062992"/>
  <pageSetup paperSize="9" scale="67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00B0F0"/>
  </sheetPr>
  <dimension ref="A1:G16"/>
  <sheetViews>
    <sheetView view="pageBreakPreview" zoomScale="90" zoomScaleNormal="100" zoomScaleSheetLayoutView="90" workbookViewId="0">
      <selection activeCell="G31" sqref="G31"/>
    </sheetView>
  </sheetViews>
  <sheetFormatPr defaultRowHeight="12.75" x14ac:dyDescent="0.2"/>
  <cols>
    <col min="1" max="1" width="6.140625" customWidth="1"/>
    <col min="2" max="2" width="25.85546875" customWidth="1"/>
    <col min="3" max="4" width="15.7109375" customWidth="1"/>
    <col min="5" max="5" width="17.5703125" customWidth="1"/>
  </cols>
  <sheetData>
    <row r="1" spans="1:7" s="2" customFormat="1" ht="15.75" x14ac:dyDescent="0.25">
      <c r="C1" s="14"/>
    </row>
    <row r="2" spans="1:7" s="2" customFormat="1" ht="15.75" x14ac:dyDescent="0.25"/>
    <row r="3" spans="1:7" s="2" customFormat="1" ht="19.5" customHeight="1" x14ac:dyDescent="0.25">
      <c r="A3" s="194" t="s">
        <v>27</v>
      </c>
      <c r="B3" s="194"/>
      <c r="C3" s="194"/>
      <c r="D3" s="194"/>
      <c r="E3" s="194"/>
    </row>
    <row r="4" spans="1:7" s="2" customFormat="1" ht="56.25" customHeight="1" x14ac:dyDescent="0.25">
      <c r="A4" s="190" t="s">
        <v>63</v>
      </c>
      <c r="B4" s="190"/>
      <c r="C4" s="190"/>
      <c r="D4" s="190"/>
      <c r="E4" s="190"/>
    </row>
    <row r="5" spans="1:7" s="2" customFormat="1" ht="12.75" customHeight="1" x14ac:dyDescent="0.25">
      <c r="A5" s="27"/>
      <c r="B5" s="20"/>
      <c r="C5" s="28"/>
    </row>
    <row r="6" spans="1:7" s="2" customFormat="1" ht="15.75" x14ac:dyDescent="0.25">
      <c r="A6" s="20"/>
      <c r="B6" s="20"/>
      <c r="C6" s="188" t="s">
        <v>0</v>
      </c>
      <c r="D6" s="188"/>
      <c r="E6" s="188"/>
    </row>
    <row r="7" spans="1:7" s="2" customFormat="1" ht="30" customHeight="1" x14ac:dyDescent="0.25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7" s="2" customFormat="1" ht="16.5" customHeight="1" x14ac:dyDescent="0.25">
      <c r="A8" s="44">
        <v>1</v>
      </c>
      <c r="B8" s="129" t="s">
        <v>10</v>
      </c>
      <c r="C8" s="162">
        <v>2</v>
      </c>
      <c r="D8" s="165"/>
      <c r="E8" s="57">
        <f>D8/C8*100</f>
        <v>0</v>
      </c>
      <c r="G8" s="148"/>
    </row>
    <row r="9" spans="1:7" s="2" customFormat="1" ht="16.5" customHeight="1" x14ac:dyDescent="0.25">
      <c r="A9" s="161">
        <v>2</v>
      </c>
      <c r="B9" s="134" t="s">
        <v>16</v>
      </c>
      <c r="C9" s="162">
        <v>9</v>
      </c>
      <c r="D9" s="165">
        <v>4.3040000000000003</v>
      </c>
      <c r="E9" s="41">
        <f>D9/C9*100</f>
        <v>47.82222222222223</v>
      </c>
      <c r="G9" s="148"/>
    </row>
    <row r="10" spans="1:7" s="2" customFormat="1" ht="15.75" x14ac:dyDescent="0.25">
      <c r="A10" s="39">
        <v>3</v>
      </c>
      <c r="B10" s="40" t="s">
        <v>18</v>
      </c>
      <c r="C10" s="162">
        <v>7</v>
      </c>
      <c r="D10" s="165">
        <v>4.8390000000000004</v>
      </c>
      <c r="E10" s="41">
        <f>D10/C10*100</f>
        <v>69.128571428571433</v>
      </c>
      <c r="G10" s="148"/>
    </row>
    <row r="11" spans="1:7" s="2" customFormat="1" ht="15.75" x14ac:dyDescent="0.25">
      <c r="A11" s="39">
        <v>4</v>
      </c>
      <c r="B11" s="40" t="s">
        <v>35</v>
      </c>
      <c r="C11" s="162">
        <v>11</v>
      </c>
      <c r="D11" s="165">
        <v>7.34</v>
      </c>
      <c r="E11" s="41">
        <f>D11/C11*100</f>
        <v>66.72727272727272</v>
      </c>
      <c r="G11" s="148"/>
    </row>
    <row r="12" spans="1:7" s="2" customFormat="1" ht="15.75" x14ac:dyDescent="0.25">
      <c r="A12" s="39">
        <v>5</v>
      </c>
      <c r="B12" s="40" t="s">
        <v>30</v>
      </c>
      <c r="C12" s="162">
        <v>462.7</v>
      </c>
      <c r="D12" s="165">
        <v>229.13399999999999</v>
      </c>
      <c r="E12" s="41">
        <f>D12/C12*100</f>
        <v>49.521071968878324</v>
      </c>
      <c r="G12" s="148"/>
    </row>
    <row r="13" spans="1:7" s="2" customFormat="1" ht="15.75" x14ac:dyDescent="0.25">
      <c r="A13" s="39"/>
      <c r="B13" s="40"/>
      <c r="C13" s="163"/>
      <c r="D13" s="166"/>
      <c r="E13" s="41"/>
    </row>
    <row r="14" spans="1:7" s="2" customFormat="1" ht="19.5" customHeight="1" x14ac:dyDescent="0.25">
      <c r="A14" s="6"/>
      <c r="B14" s="114" t="s">
        <v>21</v>
      </c>
      <c r="C14" s="164">
        <f>SUM(C8:C12)</f>
        <v>491.7</v>
      </c>
      <c r="D14" s="167">
        <f>SUM(D8:D12)</f>
        <v>245.61699999999999</v>
      </c>
      <c r="E14" s="64">
        <f>D14/C14*100</f>
        <v>49.952613382143582</v>
      </c>
    </row>
    <row r="15" spans="1:7" s="2" customFormat="1" ht="15.75" x14ac:dyDescent="0.25"/>
    <row r="16" spans="1:7" s="2" customFormat="1" ht="15.75" x14ac:dyDescent="0.25"/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rgb="FF00B0F0"/>
  </sheetPr>
  <dimension ref="A1:G30"/>
  <sheetViews>
    <sheetView view="pageBreakPreview" topLeftCell="A2" zoomScale="90" zoomScaleNormal="100" zoomScaleSheetLayoutView="90" workbookViewId="0">
      <selection activeCell="G31" sqref="G31"/>
    </sheetView>
  </sheetViews>
  <sheetFormatPr defaultRowHeight="12.75" x14ac:dyDescent="0.2"/>
  <cols>
    <col min="1" max="1" width="6.140625" customWidth="1"/>
    <col min="2" max="2" width="25.85546875" customWidth="1"/>
    <col min="3" max="4" width="15.7109375" customWidth="1"/>
    <col min="5" max="5" width="17.5703125" customWidth="1"/>
  </cols>
  <sheetData>
    <row r="1" spans="1:7" s="2" customFormat="1" ht="15.75" x14ac:dyDescent="0.25">
      <c r="C1" s="14"/>
    </row>
    <row r="2" spans="1:7" s="2" customFormat="1" ht="15.75" x14ac:dyDescent="0.25"/>
    <row r="3" spans="1:7" s="2" customFormat="1" ht="19.5" customHeight="1" x14ac:dyDescent="0.25">
      <c r="A3" s="194" t="s">
        <v>27</v>
      </c>
      <c r="B3" s="194"/>
      <c r="C3" s="194"/>
      <c r="D3" s="194"/>
      <c r="E3" s="194"/>
    </row>
    <row r="4" spans="1:7" s="2" customFormat="1" ht="33" customHeight="1" x14ac:dyDescent="0.25">
      <c r="A4" s="190" t="s">
        <v>62</v>
      </c>
      <c r="B4" s="190"/>
      <c r="C4" s="190"/>
      <c r="D4" s="190"/>
      <c r="E4" s="190"/>
    </row>
    <row r="5" spans="1:7" s="2" customFormat="1" ht="12.75" customHeight="1" x14ac:dyDescent="0.25">
      <c r="A5" s="27"/>
      <c r="B5" s="20"/>
      <c r="C5" s="28"/>
    </row>
    <row r="6" spans="1:7" s="2" customFormat="1" ht="15.75" x14ac:dyDescent="0.25">
      <c r="A6" s="20"/>
      <c r="B6" s="20"/>
      <c r="C6" s="188" t="s">
        <v>0</v>
      </c>
      <c r="D6" s="188"/>
      <c r="E6" s="188"/>
    </row>
    <row r="7" spans="1:7" s="2" customFormat="1" ht="30" customHeight="1" x14ac:dyDescent="0.25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7" s="2" customFormat="1" ht="16.5" customHeight="1" x14ac:dyDescent="0.25">
      <c r="A8" s="44">
        <v>1</v>
      </c>
      <c r="B8" s="56" t="s">
        <v>4</v>
      </c>
      <c r="C8" s="151">
        <v>4850</v>
      </c>
      <c r="D8" s="151">
        <v>3005.11528</v>
      </c>
      <c r="E8" s="113">
        <f>D8/C8*100</f>
        <v>61.961139793814432</v>
      </c>
      <c r="G8" s="148"/>
    </row>
    <row r="9" spans="1:7" s="2" customFormat="1" ht="15.75" x14ac:dyDescent="0.25">
      <c r="A9" s="39">
        <v>2</v>
      </c>
      <c r="B9" s="42" t="s">
        <v>5</v>
      </c>
      <c r="C9" s="151">
        <v>5850</v>
      </c>
      <c r="D9" s="151">
        <v>5038.5456700000004</v>
      </c>
      <c r="E9" s="95">
        <f t="shared" ref="E9:E26" si="0">D9/C9*100</f>
        <v>86.128985811965819</v>
      </c>
      <c r="G9" s="148"/>
    </row>
    <row r="10" spans="1:7" s="2" customFormat="1" ht="15.75" x14ac:dyDescent="0.25">
      <c r="A10" s="39">
        <v>3</v>
      </c>
      <c r="B10" s="42" t="s">
        <v>29</v>
      </c>
      <c r="C10" s="151">
        <v>6400</v>
      </c>
      <c r="D10" s="151">
        <v>1826.0940399999999</v>
      </c>
      <c r="E10" s="95">
        <f t="shared" si="0"/>
        <v>28.532719374999999</v>
      </c>
      <c r="G10" s="148"/>
    </row>
    <row r="11" spans="1:7" s="2" customFormat="1" ht="15.75" x14ac:dyDescent="0.25">
      <c r="A11" s="39">
        <v>4</v>
      </c>
      <c r="B11" s="42" t="s">
        <v>6</v>
      </c>
      <c r="C11" s="151">
        <v>5450</v>
      </c>
      <c r="D11" s="151">
        <v>3184.3</v>
      </c>
      <c r="E11" s="95">
        <f t="shared" si="0"/>
        <v>58.42752293577982</v>
      </c>
      <c r="G11" s="148"/>
    </row>
    <row r="12" spans="1:7" s="2" customFormat="1" ht="15.75" x14ac:dyDescent="0.25">
      <c r="A12" s="39">
        <v>5</v>
      </c>
      <c r="B12" s="42" t="s">
        <v>7</v>
      </c>
      <c r="C12" s="151">
        <v>10180</v>
      </c>
      <c r="D12" s="151">
        <v>7635.1050999999998</v>
      </c>
      <c r="E12" s="95">
        <f t="shared" si="0"/>
        <v>75.001032416502937</v>
      </c>
      <c r="G12" s="148"/>
    </row>
    <row r="13" spans="1:7" s="2" customFormat="1" ht="15.75" x14ac:dyDescent="0.25">
      <c r="A13" s="39">
        <v>6</v>
      </c>
      <c r="B13" s="42" t="s">
        <v>8</v>
      </c>
      <c r="C13" s="151">
        <v>2900</v>
      </c>
      <c r="D13" s="151">
        <v>728.30861000000004</v>
      </c>
      <c r="E13" s="95">
        <f t="shared" si="0"/>
        <v>25.114090000000001</v>
      </c>
      <c r="G13" s="148"/>
    </row>
    <row r="14" spans="1:7" s="2" customFormat="1" ht="15.75" x14ac:dyDescent="0.25">
      <c r="A14" s="39">
        <v>7</v>
      </c>
      <c r="B14" s="42" t="s">
        <v>9</v>
      </c>
      <c r="C14" s="151">
        <v>2980</v>
      </c>
      <c r="D14" s="151">
        <v>1972.3381999999999</v>
      </c>
      <c r="E14" s="95">
        <f t="shared" si="0"/>
        <v>66.185845637583881</v>
      </c>
      <c r="G14" s="148"/>
    </row>
    <row r="15" spans="1:7" s="2" customFormat="1" ht="15.75" x14ac:dyDescent="0.25">
      <c r="A15" s="39">
        <v>8</v>
      </c>
      <c r="B15" s="42" t="s">
        <v>10</v>
      </c>
      <c r="C15" s="151">
        <v>4000</v>
      </c>
      <c r="D15" s="151">
        <v>3933</v>
      </c>
      <c r="E15" s="95">
        <f t="shared" si="0"/>
        <v>98.324999999999989</v>
      </c>
      <c r="G15" s="148"/>
    </row>
    <row r="16" spans="1:7" s="2" customFormat="1" ht="15.75" x14ac:dyDescent="0.25">
      <c r="A16" s="39">
        <v>9</v>
      </c>
      <c r="B16" s="42" t="s">
        <v>11</v>
      </c>
      <c r="C16" s="151">
        <v>4300</v>
      </c>
      <c r="D16" s="151">
        <v>2015.7727</v>
      </c>
      <c r="E16" s="95">
        <f t="shared" si="0"/>
        <v>46.878434883720935</v>
      </c>
      <c r="G16" s="148"/>
    </row>
    <row r="17" spans="1:7" s="2" customFormat="1" ht="15.75" x14ac:dyDescent="0.25">
      <c r="A17" s="39">
        <v>10</v>
      </c>
      <c r="B17" s="42" t="s">
        <v>12</v>
      </c>
      <c r="C17" s="151">
        <v>5000</v>
      </c>
      <c r="D17" s="151">
        <v>3552.2</v>
      </c>
      <c r="E17" s="95">
        <f t="shared" si="0"/>
        <v>71.043999999999997</v>
      </c>
      <c r="G17" s="148"/>
    </row>
    <row r="18" spans="1:7" s="2" customFormat="1" ht="15.75" x14ac:dyDescent="0.25">
      <c r="A18" s="39">
        <v>11</v>
      </c>
      <c r="B18" s="42" t="s">
        <v>13</v>
      </c>
      <c r="C18" s="151">
        <v>3400</v>
      </c>
      <c r="D18" s="151">
        <v>2894.1669999999999</v>
      </c>
      <c r="E18" s="95">
        <f t="shared" si="0"/>
        <v>85.122558823529403</v>
      </c>
      <c r="G18" s="148"/>
    </row>
    <row r="19" spans="1:7" s="2" customFormat="1" ht="15.75" x14ac:dyDescent="0.25">
      <c r="A19" s="39">
        <v>12</v>
      </c>
      <c r="B19" s="42" t="s">
        <v>14</v>
      </c>
      <c r="C19" s="151">
        <v>1400</v>
      </c>
      <c r="D19" s="151">
        <v>918.05700000000002</v>
      </c>
      <c r="E19" s="95">
        <f t="shared" si="0"/>
        <v>65.575499999999991</v>
      </c>
      <c r="G19" s="148"/>
    </row>
    <row r="20" spans="1:7" s="2" customFormat="1" ht="15.75" x14ac:dyDescent="0.25">
      <c r="A20" s="39">
        <v>13</v>
      </c>
      <c r="B20" s="42" t="s">
        <v>15</v>
      </c>
      <c r="C20" s="151">
        <v>1500</v>
      </c>
      <c r="D20" s="151">
        <v>1470</v>
      </c>
      <c r="E20" s="95">
        <f t="shared" si="0"/>
        <v>98</v>
      </c>
      <c r="G20" s="148"/>
    </row>
    <row r="21" spans="1:7" s="2" customFormat="1" ht="15.75" x14ac:dyDescent="0.25">
      <c r="A21" s="39">
        <v>14</v>
      </c>
      <c r="B21" s="42" t="s">
        <v>16</v>
      </c>
      <c r="C21" s="151">
        <v>7600</v>
      </c>
      <c r="D21" s="151">
        <v>7331.5406599999997</v>
      </c>
      <c r="E21" s="95">
        <f t="shared" si="0"/>
        <v>96.46764026315789</v>
      </c>
      <c r="G21" s="148"/>
    </row>
    <row r="22" spans="1:7" s="2" customFormat="1" ht="15.75" x14ac:dyDescent="0.25">
      <c r="A22" s="39">
        <v>15</v>
      </c>
      <c r="B22" s="42" t="s">
        <v>17</v>
      </c>
      <c r="C22" s="151">
        <v>2317.1999999999998</v>
      </c>
      <c r="D22" s="151">
        <v>1422.46515</v>
      </c>
      <c r="E22" s="95">
        <f t="shared" si="0"/>
        <v>61.387241066804762</v>
      </c>
      <c r="G22" s="148"/>
    </row>
    <row r="23" spans="1:7" s="2" customFormat="1" ht="15.75" x14ac:dyDescent="0.25">
      <c r="A23" s="39">
        <v>16</v>
      </c>
      <c r="B23" s="42" t="s">
        <v>18</v>
      </c>
      <c r="C23" s="151">
        <v>3100</v>
      </c>
      <c r="D23" s="151">
        <v>2536.8339999999998</v>
      </c>
      <c r="E23" s="95">
        <f t="shared" si="0"/>
        <v>81.833354838709667</v>
      </c>
      <c r="G23" s="148"/>
    </row>
    <row r="24" spans="1:7" s="2" customFormat="1" ht="15.75" x14ac:dyDescent="0.25">
      <c r="A24" s="39">
        <v>17</v>
      </c>
      <c r="B24" s="42" t="s">
        <v>19</v>
      </c>
      <c r="C24" s="151">
        <v>3900</v>
      </c>
      <c r="D24" s="151">
        <v>2966.8863900000001</v>
      </c>
      <c r="E24" s="95">
        <f t="shared" si="0"/>
        <v>76.074010000000001</v>
      </c>
      <c r="G24" s="148"/>
    </row>
    <row r="25" spans="1:7" s="2" customFormat="1" ht="15.75" x14ac:dyDescent="0.25">
      <c r="A25" s="39">
        <v>18</v>
      </c>
      <c r="B25" s="42" t="s">
        <v>20</v>
      </c>
      <c r="C25" s="151">
        <v>5800</v>
      </c>
      <c r="D25" s="151">
        <v>5799.9859999999999</v>
      </c>
      <c r="E25" s="95">
        <f t="shared" si="0"/>
        <v>99.999758620689647</v>
      </c>
      <c r="G25" s="148"/>
    </row>
    <row r="26" spans="1:7" s="2" customFormat="1" ht="15.75" x14ac:dyDescent="0.25">
      <c r="A26" s="39">
        <v>19</v>
      </c>
      <c r="B26" s="42" t="s">
        <v>30</v>
      </c>
      <c r="C26" s="151">
        <v>45500</v>
      </c>
      <c r="D26" s="151">
        <v>45491.275999999998</v>
      </c>
      <c r="E26" s="95">
        <f t="shared" si="0"/>
        <v>99.980826373626371</v>
      </c>
      <c r="G26" s="148"/>
    </row>
    <row r="27" spans="1:7" s="2" customFormat="1" ht="15.75" x14ac:dyDescent="0.25">
      <c r="A27" s="39"/>
      <c r="B27" s="42"/>
      <c r="C27" s="82"/>
      <c r="D27" s="43"/>
      <c r="E27" s="95"/>
    </row>
    <row r="28" spans="1:7" s="2" customFormat="1" ht="19.5" customHeight="1" x14ac:dyDescent="0.25">
      <c r="A28" s="6"/>
      <c r="B28" s="160" t="s">
        <v>21</v>
      </c>
      <c r="C28" s="115">
        <f>SUM(C8:C26)</f>
        <v>126427.2</v>
      </c>
      <c r="D28" s="64">
        <f>SUM(D8:D26)</f>
        <v>103721.99179999999</v>
      </c>
      <c r="E28" s="126">
        <f>D28/C28*100</f>
        <v>82.040883449131201</v>
      </c>
    </row>
    <row r="29" spans="1:7" s="2" customFormat="1" ht="15.75" x14ac:dyDescent="0.25"/>
    <row r="30" spans="1:7" s="2" customFormat="1" ht="15.75" x14ac:dyDescent="0.25"/>
  </sheetData>
  <mergeCells count="3">
    <mergeCell ref="C6:E6"/>
    <mergeCell ref="A3:E3"/>
    <mergeCell ref="A4:E4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00B0F0"/>
  </sheetPr>
  <dimension ref="A1:G29"/>
  <sheetViews>
    <sheetView view="pageBreakPreview" zoomScale="78" zoomScaleNormal="100" zoomScaleSheetLayoutView="78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131.25" customHeight="1" x14ac:dyDescent="0.2">
      <c r="A4" s="190" t="s">
        <v>61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4232</v>
      </c>
      <c r="D8" s="151">
        <v>1803.7031500000001</v>
      </c>
      <c r="E8" s="91">
        <f>D8/C8*100</f>
        <v>42.620584829867674</v>
      </c>
      <c r="G8" s="38"/>
    </row>
    <row r="9" spans="1:7" ht="15.75" x14ac:dyDescent="0.25">
      <c r="A9" s="39">
        <v>2</v>
      </c>
      <c r="B9" s="42" t="s">
        <v>5</v>
      </c>
      <c r="C9" s="151">
        <v>2281</v>
      </c>
      <c r="D9" s="151">
        <v>932.09079999999994</v>
      </c>
      <c r="E9" s="92">
        <f t="shared" ref="E9:E28" si="0">D9/C9*100</f>
        <v>40.863252959228404</v>
      </c>
      <c r="G9" s="38"/>
    </row>
    <row r="10" spans="1:7" ht="15.75" x14ac:dyDescent="0.25">
      <c r="A10" s="39">
        <v>3</v>
      </c>
      <c r="B10" s="42" t="s">
        <v>29</v>
      </c>
      <c r="C10" s="151">
        <v>8781</v>
      </c>
      <c r="D10" s="151">
        <v>2690.83824</v>
      </c>
      <c r="E10" s="92">
        <f t="shared" si="0"/>
        <v>30.643870174239833</v>
      </c>
      <c r="G10" s="38"/>
    </row>
    <row r="11" spans="1:7" ht="15.75" x14ac:dyDescent="0.25">
      <c r="A11" s="39">
        <v>4</v>
      </c>
      <c r="B11" s="42" t="s">
        <v>6</v>
      </c>
      <c r="C11" s="151">
        <v>993</v>
      </c>
      <c r="D11" s="151">
        <v>290.05036000000001</v>
      </c>
      <c r="E11" s="92">
        <f t="shared" si="0"/>
        <v>29.209502517623363</v>
      </c>
      <c r="G11" s="38"/>
    </row>
    <row r="12" spans="1:7" ht="15.75" x14ac:dyDescent="0.25">
      <c r="A12" s="39">
        <v>5</v>
      </c>
      <c r="B12" s="42" t="s">
        <v>7</v>
      </c>
      <c r="C12" s="151">
        <v>1976</v>
      </c>
      <c r="D12" s="151">
        <v>359.87713000000002</v>
      </c>
      <c r="E12" s="92">
        <f t="shared" si="0"/>
        <v>18.212405364372472</v>
      </c>
      <c r="G12" s="38"/>
    </row>
    <row r="13" spans="1:7" ht="15.75" x14ac:dyDescent="0.25">
      <c r="A13" s="39">
        <v>6</v>
      </c>
      <c r="B13" s="42" t="s">
        <v>8</v>
      </c>
      <c r="C13" s="151">
        <v>3998</v>
      </c>
      <c r="D13" s="151">
        <v>965.66551000000004</v>
      </c>
      <c r="E13" s="92">
        <f t="shared" si="0"/>
        <v>24.153714607303652</v>
      </c>
      <c r="G13" s="38"/>
    </row>
    <row r="14" spans="1:7" ht="15.75" x14ac:dyDescent="0.25">
      <c r="A14" s="39">
        <v>7</v>
      </c>
      <c r="B14" s="42" t="s">
        <v>9</v>
      </c>
      <c r="C14" s="151">
        <v>227</v>
      </c>
      <c r="D14" s="151">
        <v>75.569999999999993</v>
      </c>
      <c r="E14" s="92">
        <f t="shared" si="0"/>
        <v>33.290748898678416</v>
      </c>
      <c r="G14" s="38"/>
    </row>
    <row r="15" spans="1:7" ht="15.75" x14ac:dyDescent="0.25">
      <c r="A15" s="39">
        <v>8</v>
      </c>
      <c r="B15" s="42" t="s">
        <v>10</v>
      </c>
      <c r="C15" s="151">
        <v>1545</v>
      </c>
      <c r="D15" s="151">
        <v>1265.2934600000001</v>
      </c>
      <c r="E15" s="92">
        <f t="shared" si="0"/>
        <v>81.896016828478963</v>
      </c>
      <c r="G15" s="38"/>
    </row>
    <row r="16" spans="1:7" ht="15.75" x14ac:dyDescent="0.25">
      <c r="A16" s="39">
        <v>9</v>
      </c>
      <c r="B16" s="42" t="s">
        <v>11</v>
      </c>
      <c r="C16" s="151">
        <v>1995</v>
      </c>
      <c r="D16" s="151">
        <v>597.37769000000003</v>
      </c>
      <c r="E16" s="92">
        <f t="shared" si="0"/>
        <v>29.943743859649125</v>
      </c>
      <c r="G16" s="38"/>
    </row>
    <row r="17" spans="1:7" ht="15.75" x14ac:dyDescent="0.25">
      <c r="A17" s="39">
        <v>10</v>
      </c>
      <c r="B17" s="42" t="s">
        <v>12</v>
      </c>
      <c r="C17" s="151">
        <v>3201</v>
      </c>
      <c r="D17" s="151">
        <v>1181</v>
      </c>
      <c r="E17" s="92">
        <f t="shared" si="0"/>
        <v>36.894720399875041</v>
      </c>
      <c r="G17" s="38"/>
    </row>
    <row r="18" spans="1:7" ht="15.75" x14ac:dyDescent="0.25">
      <c r="A18" s="39">
        <v>11</v>
      </c>
      <c r="B18" s="42" t="s">
        <v>13</v>
      </c>
      <c r="C18" s="151">
        <v>1471</v>
      </c>
      <c r="D18" s="151">
        <v>654.25099999999998</v>
      </c>
      <c r="E18" s="92">
        <f t="shared" si="0"/>
        <v>44.47661454792658</v>
      </c>
      <c r="G18" s="38"/>
    </row>
    <row r="19" spans="1:7" ht="15.75" x14ac:dyDescent="0.25">
      <c r="A19" s="39">
        <v>12</v>
      </c>
      <c r="B19" s="42" t="s">
        <v>14</v>
      </c>
      <c r="C19" s="151">
        <v>2556</v>
      </c>
      <c r="D19" s="151">
        <v>634.25599999999997</v>
      </c>
      <c r="E19" s="92">
        <f t="shared" si="0"/>
        <v>24.814397496087636</v>
      </c>
      <c r="G19" s="38"/>
    </row>
    <row r="20" spans="1:7" ht="15.75" x14ac:dyDescent="0.25">
      <c r="A20" s="39">
        <v>13</v>
      </c>
      <c r="B20" s="42" t="s">
        <v>15</v>
      </c>
      <c r="C20" s="151">
        <v>196</v>
      </c>
      <c r="D20" s="151">
        <v>48.103850000000001</v>
      </c>
      <c r="E20" s="92">
        <f t="shared" si="0"/>
        <v>24.542780612244901</v>
      </c>
      <c r="G20" s="38"/>
    </row>
    <row r="21" spans="1:7" ht="15.75" x14ac:dyDescent="0.25">
      <c r="A21" s="39">
        <v>14</v>
      </c>
      <c r="B21" s="42" t="s">
        <v>16</v>
      </c>
      <c r="C21" s="151">
        <v>14700</v>
      </c>
      <c r="D21" s="151">
        <v>5590.6500599999999</v>
      </c>
      <c r="E21" s="92">
        <f t="shared" si="0"/>
        <v>38.03163306122449</v>
      </c>
      <c r="G21" s="38"/>
    </row>
    <row r="22" spans="1:7" ht="15.75" x14ac:dyDescent="0.25">
      <c r="A22" s="39">
        <v>15</v>
      </c>
      <c r="B22" s="42" t="s">
        <v>17</v>
      </c>
      <c r="C22" s="151">
        <v>500</v>
      </c>
      <c r="D22" s="151">
        <v>111.31944</v>
      </c>
      <c r="E22" s="92">
        <f t="shared" si="0"/>
        <v>22.263888000000001</v>
      </c>
      <c r="G22" s="38"/>
    </row>
    <row r="23" spans="1:7" ht="15.75" x14ac:dyDescent="0.25">
      <c r="A23" s="39">
        <v>16</v>
      </c>
      <c r="B23" s="42" t="s">
        <v>18</v>
      </c>
      <c r="C23" s="151">
        <v>12440</v>
      </c>
      <c r="D23" s="151">
        <v>7861.8161200000004</v>
      </c>
      <c r="E23" s="92">
        <f t="shared" si="0"/>
        <v>63.197878778135049</v>
      </c>
      <c r="G23" s="38"/>
    </row>
    <row r="24" spans="1:7" ht="15.75" x14ac:dyDescent="0.25">
      <c r="A24" s="39">
        <v>17</v>
      </c>
      <c r="B24" s="42" t="s">
        <v>19</v>
      </c>
      <c r="C24" s="151">
        <v>1992</v>
      </c>
      <c r="D24" s="151">
        <v>916.93140000000005</v>
      </c>
      <c r="E24" s="92">
        <f t="shared" si="0"/>
        <v>46.03069277108434</v>
      </c>
      <c r="G24" s="38"/>
    </row>
    <row r="25" spans="1:7" ht="15.75" x14ac:dyDescent="0.25">
      <c r="A25" s="39">
        <v>18</v>
      </c>
      <c r="B25" s="42" t="s">
        <v>20</v>
      </c>
      <c r="C25" s="151">
        <v>17252</v>
      </c>
      <c r="D25" s="151">
        <v>11029.447</v>
      </c>
      <c r="E25" s="92">
        <f t="shared" si="0"/>
        <v>63.931410850915839</v>
      </c>
      <c r="G25" s="38"/>
    </row>
    <row r="26" spans="1:7" ht="15.75" x14ac:dyDescent="0.25">
      <c r="A26" s="39">
        <v>19</v>
      </c>
      <c r="B26" s="42" t="s">
        <v>30</v>
      </c>
      <c r="C26" s="151">
        <v>37571</v>
      </c>
      <c r="D26" s="151">
        <v>18456.161</v>
      </c>
      <c r="E26" s="92">
        <f t="shared" si="0"/>
        <v>49.123422320406696</v>
      </c>
      <c r="G26" s="38"/>
    </row>
    <row r="27" spans="1:7" ht="15.75" x14ac:dyDescent="0.2">
      <c r="A27" s="39"/>
      <c r="B27" s="42"/>
      <c r="C27" s="43"/>
      <c r="D27" s="92"/>
      <c r="E27" s="92"/>
    </row>
    <row r="28" spans="1:7" ht="19.5" customHeight="1" x14ac:dyDescent="0.25">
      <c r="A28" s="80"/>
      <c r="B28" s="168" t="s">
        <v>21</v>
      </c>
      <c r="C28" s="84">
        <f>SUM(C8:C26)</f>
        <v>117907</v>
      </c>
      <c r="D28" s="93">
        <f>SUM(D8:D26)</f>
        <v>55464.402209999993</v>
      </c>
      <c r="E28" s="93">
        <f t="shared" si="0"/>
        <v>47.040805219367797</v>
      </c>
    </row>
    <row r="29" spans="1:7" ht="15.75" x14ac:dyDescent="0.25">
      <c r="A29" s="2"/>
      <c r="B29" s="2"/>
      <c r="C29" s="24"/>
      <c r="D29" s="24"/>
      <c r="E29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00B0F0"/>
  </sheetPr>
  <dimension ref="A1:G29"/>
  <sheetViews>
    <sheetView view="pageBreakPreview" zoomScale="78" zoomScaleNormal="100" zoomScaleSheetLayoutView="78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138.75" customHeight="1" x14ac:dyDescent="0.2">
      <c r="A4" s="190" t="s">
        <v>60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170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1315</v>
      </c>
      <c r="D8" s="151">
        <v>599.5</v>
      </c>
      <c r="E8" s="91">
        <f>D8/C8*100</f>
        <v>45.589353612167301</v>
      </c>
      <c r="G8" s="38"/>
    </row>
    <row r="9" spans="1:7" ht="15.75" x14ac:dyDescent="0.25">
      <c r="A9" s="39">
        <v>2</v>
      </c>
      <c r="B9" s="42" t="s">
        <v>5</v>
      </c>
      <c r="C9" s="151">
        <v>1314</v>
      </c>
      <c r="D9" s="151">
        <v>599.5</v>
      </c>
      <c r="E9" s="92">
        <f t="shared" ref="E9:E28" si="0">D9/C9*100</f>
        <v>45.624048706240487</v>
      </c>
      <c r="G9" s="38"/>
    </row>
    <row r="10" spans="1:7" ht="15.75" x14ac:dyDescent="0.25">
      <c r="A10" s="39">
        <v>3</v>
      </c>
      <c r="B10" s="42" t="s">
        <v>29</v>
      </c>
      <c r="C10" s="151">
        <v>1378</v>
      </c>
      <c r="D10" s="151">
        <v>632.5</v>
      </c>
      <c r="E10" s="92">
        <f t="shared" si="0"/>
        <v>45.899854862119014</v>
      </c>
      <c r="G10" s="38"/>
    </row>
    <row r="11" spans="1:7" ht="15.75" x14ac:dyDescent="0.25">
      <c r="A11" s="39">
        <v>4</v>
      </c>
      <c r="B11" s="42" t="s">
        <v>6</v>
      </c>
      <c r="C11" s="151">
        <v>1293</v>
      </c>
      <c r="D11" s="151">
        <v>594</v>
      </c>
      <c r="E11" s="92">
        <f t="shared" si="0"/>
        <v>45.939675174013921</v>
      </c>
      <c r="G11" s="38"/>
    </row>
    <row r="12" spans="1:7" ht="15.75" x14ac:dyDescent="0.25">
      <c r="A12" s="39">
        <v>5</v>
      </c>
      <c r="B12" s="42" t="s">
        <v>7</v>
      </c>
      <c r="C12" s="151">
        <v>1938</v>
      </c>
      <c r="D12" s="151">
        <v>891</v>
      </c>
      <c r="E12" s="92">
        <f t="shared" si="0"/>
        <v>45.975232198142415</v>
      </c>
      <c r="G12" s="38"/>
    </row>
    <row r="13" spans="1:7" ht="15.75" x14ac:dyDescent="0.25">
      <c r="A13" s="39">
        <v>6</v>
      </c>
      <c r="B13" s="42" t="s">
        <v>8</v>
      </c>
      <c r="C13" s="151">
        <v>1638</v>
      </c>
      <c r="D13" s="151">
        <v>753.5</v>
      </c>
      <c r="E13" s="92">
        <f t="shared" si="0"/>
        <v>46.001221001220998</v>
      </c>
      <c r="G13" s="38"/>
    </row>
    <row r="14" spans="1:7" ht="15.75" x14ac:dyDescent="0.25">
      <c r="A14" s="39">
        <v>7</v>
      </c>
      <c r="B14" s="42" t="s">
        <v>9</v>
      </c>
      <c r="C14" s="151">
        <v>642</v>
      </c>
      <c r="D14" s="151">
        <v>297</v>
      </c>
      <c r="E14" s="92">
        <f t="shared" si="0"/>
        <v>46.261682242990652</v>
      </c>
      <c r="G14" s="38"/>
    </row>
    <row r="15" spans="1:7" ht="15.75" x14ac:dyDescent="0.25">
      <c r="A15" s="39">
        <v>8</v>
      </c>
      <c r="B15" s="42" t="s">
        <v>10</v>
      </c>
      <c r="C15" s="151">
        <v>655</v>
      </c>
      <c r="D15" s="151">
        <v>297</v>
      </c>
      <c r="E15" s="92">
        <f t="shared" si="0"/>
        <v>45.343511450381676</v>
      </c>
      <c r="G15" s="38"/>
    </row>
    <row r="16" spans="1:7" ht="15.75" x14ac:dyDescent="0.25">
      <c r="A16" s="39">
        <v>9</v>
      </c>
      <c r="B16" s="42" t="s">
        <v>11</v>
      </c>
      <c r="C16" s="151">
        <v>671</v>
      </c>
      <c r="D16" s="151">
        <v>302.5</v>
      </c>
      <c r="E16" s="92">
        <f t="shared" si="0"/>
        <v>45.081967213114751</v>
      </c>
      <c r="G16" s="38"/>
    </row>
    <row r="17" spans="1:7" ht="15.75" x14ac:dyDescent="0.25">
      <c r="A17" s="39">
        <v>10</v>
      </c>
      <c r="B17" s="42" t="s">
        <v>12</v>
      </c>
      <c r="C17" s="151">
        <v>1317</v>
      </c>
      <c r="D17" s="151">
        <v>599.5</v>
      </c>
      <c r="E17" s="92">
        <f t="shared" si="0"/>
        <v>45.520121488230828</v>
      </c>
      <c r="G17" s="38"/>
    </row>
    <row r="18" spans="1:7" ht="15.75" x14ac:dyDescent="0.25">
      <c r="A18" s="39">
        <v>11</v>
      </c>
      <c r="B18" s="42" t="s">
        <v>13</v>
      </c>
      <c r="C18" s="151">
        <v>654</v>
      </c>
      <c r="D18" s="151">
        <v>302.5</v>
      </c>
      <c r="E18" s="92">
        <f t="shared" si="0"/>
        <v>46.25382262996942</v>
      </c>
      <c r="G18" s="38"/>
    </row>
    <row r="19" spans="1:7" ht="15.75" x14ac:dyDescent="0.25">
      <c r="A19" s="39">
        <v>12</v>
      </c>
      <c r="B19" s="42" t="s">
        <v>14</v>
      </c>
      <c r="C19" s="151">
        <v>774</v>
      </c>
      <c r="D19" s="151">
        <v>352</v>
      </c>
      <c r="E19" s="92">
        <f t="shared" si="0"/>
        <v>45.478036175710592</v>
      </c>
      <c r="G19" s="38"/>
    </row>
    <row r="20" spans="1:7" ht="15.75" x14ac:dyDescent="0.25">
      <c r="A20" s="39">
        <v>13</v>
      </c>
      <c r="B20" s="42" t="s">
        <v>15</v>
      </c>
      <c r="C20" s="151">
        <v>762</v>
      </c>
      <c r="D20" s="151">
        <v>346.5</v>
      </c>
      <c r="E20" s="92">
        <f t="shared" si="0"/>
        <v>45.472440944881889</v>
      </c>
      <c r="G20" s="38"/>
    </row>
    <row r="21" spans="1:7" ht="15.75" x14ac:dyDescent="0.25">
      <c r="A21" s="39">
        <v>14</v>
      </c>
      <c r="B21" s="42" t="s">
        <v>16</v>
      </c>
      <c r="C21" s="151">
        <v>1918</v>
      </c>
      <c r="D21" s="151">
        <v>880</v>
      </c>
      <c r="E21" s="92">
        <f t="shared" si="0"/>
        <v>45.881126173096973</v>
      </c>
      <c r="G21" s="38"/>
    </row>
    <row r="22" spans="1:7" ht="15.75" x14ac:dyDescent="0.25">
      <c r="A22" s="39">
        <v>15</v>
      </c>
      <c r="B22" s="42" t="s">
        <v>17</v>
      </c>
      <c r="C22" s="151">
        <v>645</v>
      </c>
      <c r="D22" s="151">
        <v>297</v>
      </c>
      <c r="E22" s="92">
        <f t="shared" si="0"/>
        <v>46.04651162790698</v>
      </c>
      <c r="G22" s="38"/>
    </row>
    <row r="23" spans="1:7" ht="15.75" x14ac:dyDescent="0.25">
      <c r="A23" s="39">
        <v>16</v>
      </c>
      <c r="B23" s="42" t="s">
        <v>18</v>
      </c>
      <c r="C23" s="151">
        <v>1353</v>
      </c>
      <c r="D23" s="151">
        <v>616</v>
      </c>
      <c r="E23" s="92">
        <f t="shared" si="0"/>
        <v>45.528455284552841</v>
      </c>
      <c r="G23" s="38"/>
    </row>
    <row r="24" spans="1:7" ht="15.75" x14ac:dyDescent="0.25">
      <c r="A24" s="39">
        <v>17</v>
      </c>
      <c r="B24" s="42" t="s">
        <v>19</v>
      </c>
      <c r="C24" s="151">
        <v>659</v>
      </c>
      <c r="D24" s="151">
        <v>302.5</v>
      </c>
      <c r="E24" s="92">
        <f t="shared" si="0"/>
        <v>45.90288315629742</v>
      </c>
      <c r="G24" s="38"/>
    </row>
    <row r="25" spans="1:7" ht="15.75" x14ac:dyDescent="0.25">
      <c r="A25" s="39">
        <v>18</v>
      </c>
      <c r="B25" s="42" t="s">
        <v>20</v>
      </c>
      <c r="C25" s="151">
        <v>1416</v>
      </c>
      <c r="D25" s="151">
        <v>649</v>
      </c>
      <c r="E25" s="92">
        <f t="shared" si="0"/>
        <v>45.833333333333329</v>
      </c>
      <c r="G25" s="38"/>
    </row>
    <row r="26" spans="1:7" ht="15.75" x14ac:dyDescent="0.25">
      <c r="A26" s="39">
        <v>19</v>
      </c>
      <c r="B26" s="42" t="s">
        <v>30</v>
      </c>
      <c r="C26" s="151">
        <v>22876</v>
      </c>
      <c r="D26" s="151">
        <v>10483</v>
      </c>
      <c r="E26" s="92">
        <f t="shared" si="0"/>
        <v>45.825319111732824</v>
      </c>
      <c r="G26" s="38"/>
    </row>
    <row r="27" spans="1:7" ht="15.75" x14ac:dyDescent="0.2">
      <c r="A27" s="39"/>
      <c r="B27" s="42"/>
      <c r="C27" s="43"/>
      <c r="D27" s="92"/>
      <c r="E27" s="92"/>
    </row>
    <row r="28" spans="1:7" ht="19.5" customHeight="1" x14ac:dyDescent="0.25">
      <c r="A28" s="80"/>
      <c r="B28" s="168" t="s">
        <v>21</v>
      </c>
      <c r="C28" s="84">
        <f>SUM(C8:C26)</f>
        <v>43218</v>
      </c>
      <c r="D28" s="93">
        <f>SUM(D8:D26)</f>
        <v>19794.5</v>
      </c>
      <c r="E28" s="93">
        <f t="shared" si="0"/>
        <v>45.801517886065987</v>
      </c>
    </row>
    <row r="29" spans="1:7" ht="15.75" x14ac:dyDescent="0.25">
      <c r="A29" s="2"/>
      <c r="B29" s="2"/>
      <c r="C29" s="24"/>
      <c r="D29" s="24"/>
      <c r="E29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00B0F0"/>
  </sheetPr>
  <dimension ref="A1:G29"/>
  <sheetViews>
    <sheetView view="pageBreakPreview" zoomScale="78" zoomScaleNormal="100" zoomScaleSheetLayoutView="78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117.75" customHeight="1" x14ac:dyDescent="0.2">
      <c r="A4" s="190" t="s">
        <v>59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5252</v>
      </c>
      <c r="D8" s="151">
        <v>2578.4679999999998</v>
      </c>
      <c r="E8" s="91">
        <f>D8/C8*100</f>
        <v>49.094973343488192</v>
      </c>
      <c r="G8" s="38"/>
    </row>
    <row r="9" spans="1:7" ht="15.75" x14ac:dyDescent="0.25">
      <c r="A9" s="39">
        <v>2</v>
      </c>
      <c r="B9" s="42" t="s">
        <v>5</v>
      </c>
      <c r="C9" s="151">
        <v>5064</v>
      </c>
      <c r="D9" s="151">
        <v>2403.1186499999999</v>
      </c>
      <c r="E9" s="92">
        <f t="shared" ref="E9:E28" si="0">D9/C9*100</f>
        <v>47.454949644549757</v>
      </c>
      <c r="G9" s="38"/>
    </row>
    <row r="10" spans="1:7" ht="15.75" x14ac:dyDescent="0.25">
      <c r="A10" s="39">
        <v>3</v>
      </c>
      <c r="B10" s="42" t="s">
        <v>29</v>
      </c>
      <c r="C10" s="151">
        <v>8278</v>
      </c>
      <c r="D10" s="151">
        <v>4132.5544499999996</v>
      </c>
      <c r="E10" s="92">
        <f t="shared" si="0"/>
        <v>49.922136385600382</v>
      </c>
      <c r="G10" s="38"/>
    </row>
    <row r="11" spans="1:7" ht="15.75" x14ac:dyDescent="0.25">
      <c r="A11" s="39">
        <v>4</v>
      </c>
      <c r="B11" s="42" t="s">
        <v>6</v>
      </c>
      <c r="C11" s="151">
        <v>5963</v>
      </c>
      <c r="D11" s="151">
        <v>2945.9267500000001</v>
      </c>
      <c r="E11" s="92">
        <f t="shared" si="0"/>
        <v>49.403433674325001</v>
      </c>
      <c r="G11" s="38"/>
    </row>
    <row r="12" spans="1:7" ht="15.75" x14ac:dyDescent="0.25">
      <c r="A12" s="39">
        <v>5</v>
      </c>
      <c r="B12" s="42" t="s">
        <v>7</v>
      </c>
      <c r="C12" s="151">
        <v>13355</v>
      </c>
      <c r="D12" s="151">
        <v>6736.5304400000005</v>
      </c>
      <c r="E12" s="92">
        <f t="shared" si="0"/>
        <v>50.442010033695247</v>
      </c>
      <c r="G12" s="38"/>
    </row>
    <row r="13" spans="1:7" ht="15.75" x14ac:dyDescent="0.25">
      <c r="A13" s="39">
        <v>6</v>
      </c>
      <c r="B13" s="42" t="s">
        <v>8</v>
      </c>
      <c r="C13" s="151">
        <v>2485</v>
      </c>
      <c r="D13" s="151">
        <v>1257.35599</v>
      </c>
      <c r="E13" s="92">
        <f t="shared" si="0"/>
        <v>50.597826559356143</v>
      </c>
      <c r="G13" s="38"/>
    </row>
    <row r="14" spans="1:7" ht="15.75" x14ac:dyDescent="0.25">
      <c r="A14" s="39">
        <v>7</v>
      </c>
      <c r="B14" s="42" t="s">
        <v>9</v>
      </c>
      <c r="C14" s="151">
        <v>4231</v>
      </c>
      <c r="D14" s="151">
        <v>2030.4369999999999</v>
      </c>
      <c r="E14" s="92">
        <f t="shared" si="0"/>
        <v>47.989529662018434</v>
      </c>
      <c r="G14" s="38"/>
    </row>
    <row r="15" spans="1:7" ht="15.75" x14ac:dyDescent="0.25">
      <c r="A15" s="39">
        <v>8</v>
      </c>
      <c r="B15" s="42" t="s">
        <v>10</v>
      </c>
      <c r="C15" s="151">
        <v>5445</v>
      </c>
      <c r="D15" s="151">
        <v>2585.9920000000002</v>
      </c>
      <c r="E15" s="92">
        <f t="shared" si="0"/>
        <v>47.492966023875113</v>
      </c>
      <c r="G15" s="38"/>
    </row>
    <row r="16" spans="1:7" ht="15.75" x14ac:dyDescent="0.25">
      <c r="A16" s="39">
        <v>9</v>
      </c>
      <c r="B16" s="42" t="s">
        <v>11</v>
      </c>
      <c r="C16" s="151">
        <v>4256</v>
      </c>
      <c r="D16" s="151">
        <v>2017.9394400000001</v>
      </c>
      <c r="E16" s="92">
        <f t="shared" si="0"/>
        <v>47.413990601503762</v>
      </c>
      <c r="G16" s="38"/>
    </row>
    <row r="17" spans="1:7" ht="15.75" x14ac:dyDescent="0.25">
      <c r="A17" s="39">
        <v>10</v>
      </c>
      <c r="B17" s="42" t="s">
        <v>12</v>
      </c>
      <c r="C17" s="151">
        <v>6226</v>
      </c>
      <c r="D17" s="151">
        <v>2865.9215300000001</v>
      </c>
      <c r="E17" s="92">
        <f t="shared" si="0"/>
        <v>46.031505460970131</v>
      </c>
      <c r="G17" s="38"/>
    </row>
    <row r="18" spans="1:7" ht="15.75" x14ac:dyDescent="0.25">
      <c r="A18" s="39">
        <v>11</v>
      </c>
      <c r="B18" s="42" t="s">
        <v>13</v>
      </c>
      <c r="C18" s="151">
        <v>3210</v>
      </c>
      <c r="D18" s="151">
        <v>1580.913</v>
      </c>
      <c r="E18" s="92">
        <f t="shared" si="0"/>
        <v>49.249626168224296</v>
      </c>
      <c r="G18" s="38"/>
    </row>
    <row r="19" spans="1:7" ht="15.75" x14ac:dyDescent="0.25">
      <c r="A19" s="39">
        <v>12</v>
      </c>
      <c r="B19" s="42" t="s">
        <v>14</v>
      </c>
      <c r="C19" s="151">
        <v>701</v>
      </c>
      <c r="D19" s="151">
        <v>320.072</v>
      </c>
      <c r="E19" s="92">
        <f t="shared" si="0"/>
        <v>45.659343794579172</v>
      </c>
      <c r="G19" s="38"/>
    </row>
    <row r="20" spans="1:7" ht="15.75" x14ac:dyDescent="0.25">
      <c r="A20" s="39">
        <v>13</v>
      </c>
      <c r="B20" s="42" t="s">
        <v>15</v>
      </c>
      <c r="C20" s="151">
        <v>2972</v>
      </c>
      <c r="D20" s="151">
        <v>1496.1938500000001</v>
      </c>
      <c r="E20" s="92">
        <f t="shared" si="0"/>
        <v>50.342996298788698</v>
      </c>
      <c r="G20" s="38"/>
    </row>
    <row r="21" spans="1:7" ht="15.75" x14ac:dyDescent="0.25">
      <c r="A21" s="39">
        <v>14</v>
      </c>
      <c r="B21" s="42" t="s">
        <v>16</v>
      </c>
      <c r="C21" s="151">
        <v>7577</v>
      </c>
      <c r="D21" s="151">
        <v>3463.8353400000001</v>
      </c>
      <c r="E21" s="92">
        <f t="shared" si="0"/>
        <v>45.715129206810083</v>
      </c>
      <c r="G21" s="38"/>
    </row>
    <row r="22" spans="1:7" ht="15.75" x14ac:dyDescent="0.25">
      <c r="A22" s="39">
        <v>15</v>
      </c>
      <c r="B22" s="42" t="s">
        <v>17</v>
      </c>
      <c r="C22" s="151">
        <v>2558</v>
      </c>
      <c r="D22" s="151">
        <v>1279.338</v>
      </c>
      <c r="E22" s="92">
        <f t="shared" si="0"/>
        <v>50.013213448006255</v>
      </c>
      <c r="G22" s="38"/>
    </row>
    <row r="23" spans="1:7" ht="15.75" x14ac:dyDescent="0.25">
      <c r="A23" s="39">
        <v>16</v>
      </c>
      <c r="B23" s="42" t="s">
        <v>18</v>
      </c>
      <c r="C23" s="151">
        <v>3772</v>
      </c>
      <c r="D23" s="151">
        <v>1872.9327499999999</v>
      </c>
      <c r="E23" s="92">
        <f t="shared" si="0"/>
        <v>49.653572375397665</v>
      </c>
      <c r="G23" s="38"/>
    </row>
    <row r="24" spans="1:7" ht="15.75" x14ac:dyDescent="0.25">
      <c r="A24" s="39">
        <v>17</v>
      </c>
      <c r="B24" s="42" t="s">
        <v>19</v>
      </c>
      <c r="C24" s="151">
        <v>4157</v>
      </c>
      <c r="D24" s="151">
        <v>2071.0104999999999</v>
      </c>
      <c r="E24" s="92">
        <f t="shared" si="0"/>
        <v>49.819834014914598</v>
      </c>
      <c r="G24" s="38"/>
    </row>
    <row r="25" spans="1:7" ht="15.75" x14ac:dyDescent="0.25">
      <c r="A25" s="39">
        <v>18</v>
      </c>
      <c r="B25" s="42" t="s">
        <v>20</v>
      </c>
      <c r="C25" s="151">
        <v>4059</v>
      </c>
      <c r="D25" s="151">
        <v>1985.3240000000001</v>
      </c>
      <c r="E25" s="92">
        <f t="shared" si="0"/>
        <v>48.91165311653117</v>
      </c>
      <c r="G25" s="38"/>
    </row>
    <row r="26" spans="1:7" ht="15.75" x14ac:dyDescent="0.25">
      <c r="A26" s="39">
        <v>19</v>
      </c>
      <c r="B26" s="42" t="s">
        <v>30</v>
      </c>
      <c r="C26" s="151">
        <v>65093</v>
      </c>
      <c r="D26" s="151">
        <v>32684.233</v>
      </c>
      <c r="E26" s="92">
        <f t="shared" si="0"/>
        <v>50.211594180633867</v>
      </c>
      <c r="G26" s="38"/>
    </row>
    <row r="27" spans="1:7" ht="15.75" x14ac:dyDescent="0.25">
      <c r="A27" s="39"/>
      <c r="B27" s="42"/>
      <c r="C27" s="151"/>
      <c r="D27" s="151"/>
      <c r="E27" s="92"/>
    </row>
    <row r="28" spans="1:7" ht="19.5" customHeight="1" x14ac:dyDescent="0.25">
      <c r="A28" s="80"/>
      <c r="B28" s="168" t="s">
        <v>21</v>
      </c>
      <c r="C28" s="84">
        <f>SUM(C8:C26)</f>
        <v>154654</v>
      </c>
      <c r="D28" s="93">
        <f>SUM(D8:D26)</f>
        <v>76308.096690000006</v>
      </c>
      <c r="E28" s="93">
        <f t="shared" si="0"/>
        <v>49.341172352477145</v>
      </c>
    </row>
    <row r="29" spans="1:7" ht="15.75" x14ac:dyDescent="0.25">
      <c r="A29" s="2"/>
      <c r="B29" s="2"/>
      <c r="C29" s="24"/>
      <c r="D29" s="24"/>
      <c r="E29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Ref="A1" transitionEvaluation="1" codeName="Лист4">
    <tabColor rgb="FF00B050"/>
    <outlinePr summaryRight="0"/>
  </sheetPr>
  <dimension ref="A1:J20"/>
  <sheetViews>
    <sheetView view="pageBreakPreview" zoomScale="91" zoomScaleNormal="100" zoomScaleSheetLayoutView="91" workbookViewId="0">
      <selection activeCell="D18" sqref="D18"/>
    </sheetView>
  </sheetViews>
  <sheetFormatPr defaultRowHeight="12.75" x14ac:dyDescent="0.2"/>
  <cols>
    <col min="1" max="1" width="6" style="24" customWidth="1"/>
    <col min="2" max="2" width="21.7109375" style="24" customWidth="1"/>
    <col min="3" max="3" width="16.42578125" style="24" customWidth="1"/>
    <col min="4" max="4" width="17.85546875" style="24" customWidth="1"/>
    <col min="5" max="5" width="17.140625" style="24" customWidth="1"/>
    <col min="6" max="6" width="9.42578125" style="24" customWidth="1"/>
    <col min="7" max="8" width="14" style="24" customWidth="1"/>
    <col min="9" max="9" width="14.42578125" style="24" customWidth="1"/>
    <col min="10" max="16384" width="9.140625" style="24"/>
  </cols>
  <sheetData>
    <row r="1" spans="1:10" s="65" customFormat="1" ht="18.75" x14ac:dyDescent="0.3"/>
    <row r="2" spans="1:10" s="65" customFormat="1" ht="18.75" x14ac:dyDescent="0.3"/>
    <row r="3" spans="1:10" s="65" customFormat="1" ht="19.5" customHeight="1" x14ac:dyDescent="0.3">
      <c r="A3" s="185" t="s">
        <v>27</v>
      </c>
      <c r="B3" s="185"/>
      <c r="C3" s="185"/>
      <c r="D3" s="185"/>
      <c r="E3" s="185"/>
    </row>
    <row r="4" spans="1:10" s="65" customFormat="1" ht="99.75" customHeight="1" x14ac:dyDescent="0.3">
      <c r="A4" s="189" t="s">
        <v>78</v>
      </c>
      <c r="B4" s="189"/>
      <c r="C4" s="189"/>
      <c r="D4" s="189"/>
      <c r="E4" s="189"/>
    </row>
    <row r="5" spans="1:10" ht="15.75" x14ac:dyDescent="0.25">
      <c r="A5" s="4"/>
      <c r="B5" s="4"/>
    </row>
    <row r="6" spans="1:10" ht="15.75" x14ac:dyDescent="0.25">
      <c r="A6" s="4"/>
      <c r="B6" s="4"/>
      <c r="C6" s="2"/>
      <c r="D6" s="2"/>
      <c r="E6" s="29" t="s">
        <v>0</v>
      </c>
    </row>
    <row r="7" spans="1:10" ht="30" customHeight="1" x14ac:dyDescent="0.2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10" ht="15.75" x14ac:dyDescent="0.2">
      <c r="A8" s="39">
        <v>1</v>
      </c>
      <c r="B8" s="42" t="s">
        <v>5</v>
      </c>
      <c r="C8" s="101">
        <v>669</v>
      </c>
      <c r="D8" s="101">
        <v>669</v>
      </c>
      <c r="E8" s="101">
        <f t="shared" ref="E8:E16" si="0">D8/C8*100</f>
        <v>100</v>
      </c>
      <c r="G8" s="146"/>
      <c r="H8" s="37"/>
      <c r="I8" s="37"/>
      <c r="J8" s="37"/>
    </row>
    <row r="9" spans="1:10" ht="15.75" x14ac:dyDescent="0.2">
      <c r="A9" s="39">
        <v>2</v>
      </c>
      <c r="B9" s="42" t="s">
        <v>6</v>
      </c>
      <c r="C9" s="101">
        <v>4475</v>
      </c>
      <c r="D9" s="101">
        <v>4475</v>
      </c>
      <c r="E9" s="101">
        <f t="shared" si="0"/>
        <v>100</v>
      </c>
      <c r="G9" s="146"/>
      <c r="H9" s="37"/>
      <c r="I9" s="37"/>
      <c r="J9" s="37"/>
    </row>
    <row r="10" spans="1:10" ht="15.75" x14ac:dyDescent="0.2">
      <c r="A10" s="39">
        <v>3</v>
      </c>
      <c r="B10" s="42" t="s">
        <v>7</v>
      </c>
      <c r="C10" s="101">
        <v>1946</v>
      </c>
      <c r="D10" s="101">
        <v>1537</v>
      </c>
      <c r="E10" s="101">
        <f t="shared" si="0"/>
        <v>78.982528263103802</v>
      </c>
      <c r="G10" s="146"/>
      <c r="H10" s="37"/>
      <c r="I10" s="37"/>
      <c r="J10" s="37"/>
    </row>
    <row r="11" spans="1:10" ht="15.75" x14ac:dyDescent="0.2">
      <c r="A11" s="39">
        <v>4</v>
      </c>
      <c r="B11" s="42" t="s">
        <v>10</v>
      </c>
      <c r="C11" s="101">
        <v>6339</v>
      </c>
      <c r="D11" s="101">
        <v>6339</v>
      </c>
      <c r="E11" s="101">
        <f t="shared" si="0"/>
        <v>100</v>
      </c>
      <c r="G11" s="146"/>
      <c r="H11" s="37"/>
      <c r="I11" s="37"/>
      <c r="J11" s="37"/>
    </row>
    <row r="12" spans="1:10" ht="15.75" x14ac:dyDescent="0.2">
      <c r="A12" s="39">
        <v>5</v>
      </c>
      <c r="B12" s="42" t="s">
        <v>12</v>
      </c>
      <c r="C12" s="101">
        <v>8841</v>
      </c>
      <c r="D12" s="101">
        <v>4265.3900000000003</v>
      </c>
      <c r="E12" s="101">
        <f t="shared" si="0"/>
        <v>48.245560456961883</v>
      </c>
      <c r="G12" s="146"/>
      <c r="H12" s="37"/>
      <c r="I12" s="37"/>
      <c r="J12" s="37"/>
    </row>
    <row r="13" spans="1:10" ht="15.75" x14ac:dyDescent="0.2">
      <c r="A13" s="39">
        <v>6</v>
      </c>
      <c r="B13" s="42" t="s">
        <v>16</v>
      </c>
      <c r="C13" s="101">
        <v>14325</v>
      </c>
      <c r="D13" s="101">
        <v>12416.4</v>
      </c>
      <c r="E13" s="101">
        <f t="shared" si="0"/>
        <v>86.676439790575913</v>
      </c>
      <c r="G13" s="146"/>
      <c r="H13" s="37"/>
      <c r="I13" s="37"/>
      <c r="J13" s="37"/>
    </row>
    <row r="14" spans="1:10" ht="15.75" x14ac:dyDescent="0.2">
      <c r="A14" s="39">
        <v>7</v>
      </c>
      <c r="B14" s="42" t="s">
        <v>17</v>
      </c>
      <c r="C14" s="101">
        <v>6518</v>
      </c>
      <c r="D14" s="101">
        <v>6518</v>
      </c>
      <c r="E14" s="101">
        <f t="shared" si="0"/>
        <v>100</v>
      </c>
      <c r="G14" s="146"/>
      <c r="H14" s="37"/>
      <c r="I14" s="37"/>
      <c r="J14" s="37"/>
    </row>
    <row r="15" spans="1:10" ht="15.75" x14ac:dyDescent="0.2">
      <c r="A15" s="39">
        <v>8</v>
      </c>
      <c r="B15" s="42" t="s">
        <v>18</v>
      </c>
      <c r="C15" s="101">
        <v>26809</v>
      </c>
      <c r="D15" s="101"/>
      <c r="E15" s="101">
        <f t="shared" si="0"/>
        <v>0</v>
      </c>
      <c r="G15" s="146"/>
      <c r="H15" s="37"/>
      <c r="I15" s="37"/>
      <c r="J15" s="37"/>
    </row>
    <row r="16" spans="1:10" ht="15.75" x14ac:dyDescent="0.2">
      <c r="A16" s="39">
        <v>9</v>
      </c>
      <c r="B16" s="42" t="s">
        <v>30</v>
      </c>
      <c r="C16" s="101">
        <v>11303</v>
      </c>
      <c r="D16" s="101">
        <v>10943.7</v>
      </c>
      <c r="E16" s="101">
        <f t="shared" si="0"/>
        <v>96.82119791205875</v>
      </c>
      <c r="G16" s="146"/>
      <c r="H16" s="37"/>
      <c r="I16" s="37"/>
      <c r="J16" s="37"/>
    </row>
    <row r="17" spans="1:10" ht="15.75" x14ac:dyDescent="0.2">
      <c r="A17" s="39"/>
      <c r="B17" s="42"/>
      <c r="C17" s="77"/>
      <c r="D17" s="55"/>
      <c r="E17" s="102"/>
      <c r="G17" s="37"/>
      <c r="H17" s="37"/>
      <c r="I17" s="37"/>
      <c r="J17" s="37"/>
    </row>
    <row r="18" spans="1:10" ht="15.75" x14ac:dyDescent="0.25">
      <c r="A18" s="103"/>
      <c r="B18" s="104" t="s">
        <v>21</v>
      </c>
      <c r="C18" s="64">
        <f>SUM(C8:C16)</f>
        <v>81225</v>
      </c>
      <c r="D18" s="64">
        <f>SUM(D8:D16)</f>
        <v>47163.490000000005</v>
      </c>
      <c r="E18" s="64">
        <f>D18/C18*100</f>
        <v>58.065238534933826</v>
      </c>
      <c r="G18" s="37"/>
      <c r="H18" s="37"/>
      <c r="I18" s="37"/>
      <c r="J18" s="37"/>
    </row>
    <row r="19" spans="1:10" ht="15.75" customHeight="1" x14ac:dyDescent="0.2">
      <c r="G19" s="37"/>
      <c r="H19" s="37"/>
      <c r="I19" s="37"/>
      <c r="J19" s="37"/>
    </row>
    <row r="20" spans="1:10" x14ac:dyDescent="0.2">
      <c r="G20" s="37"/>
      <c r="H20" s="37"/>
      <c r="I20" s="37"/>
      <c r="J20" s="37"/>
    </row>
  </sheetData>
  <mergeCells count="2">
    <mergeCell ref="A3:E3"/>
    <mergeCell ref="A4:E4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rgb="FF00B0F0"/>
  </sheetPr>
  <dimension ref="A1:G27"/>
  <sheetViews>
    <sheetView view="pageBreakPreview" zoomScale="78" zoomScaleNormal="100" zoomScaleSheetLayoutView="78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114" customHeight="1" x14ac:dyDescent="0.2">
      <c r="A4" s="190" t="s">
        <v>58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10865</v>
      </c>
      <c r="D8" s="151">
        <v>5430</v>
      </c>
      <c r="E8" s="91">
        <f>D8/C8*100</f>
        <v>49.976990335941096</v>
      </c>
      <c r="G8" s="38"/>
    </row>
    <row r="9" spans="1:7" ht="15.75" x14ac:dyDescent="0.25">
      <c r="A9" s="39">
        <v>2</v>
      </c>
      <c r="B9" s="42" t="s">
        <v>5</v>
      </c>
      <c r="C9" s="151">
        <v>12238</v>
      </c>
      <c r="D9" s="151">
        <v>6120</v>
      </c>
      <c r="E9" s="92">
        <f t="shared" ref="E9:E26" si="0">D9/C9*100</f>
        <v>50.008171269815328</v>
      </c>
      <c r="G9" s="38"/>
    </row>
    <row r="10" spans="1:7" ht="15.75" x14ac:dyDescent="0.25">
      <c r="A10" s="39">
        <v>3</v>
      </c>
      <c r="B10" s="42" t="s">
        <v>29</v>
      </c>
      <c r="C10" s="151">
        <v>19762</v>
      </c>
      <c r="D10" s="151">
        <v>9882</v>
      </c>
      <c r="E10" s="92">
        <f t="shared" si="0"/>
        <v>50.00506021657727</v>
      </c>
      <c r="G10" s="38"/>
    </row>
    <row r="11" spans="1:7" ht="15.75" x14ac:dyDescent="0.25">
      <c r="A11" s="39">
        <v>4</v>
      </c>
      <c r="B11" s="42" t="s">
        <v>6</v>
      </c>
      <c r="C11" s="151">
        <v>12464</v>
      </c>
      <c r="D11" s="151">
        <v>6234</v>
      </c>
      <c r="E11" s="92">
        <f t="shared" si="0"/>
        <v>50.016046213093709</v>
      </c>
      <c r="G11" s="38"/>
    </row>
    <row r="12" spans="1:7" ht="15.75" x14ac:dyDescent="0.25">
      <c r="A12" s="39">
        <v>5</v>
      </c>
      <c r="B12" s="42" t="s">
        <v>7</v>
      </c>
      <c r="C12" s="151">
        <v>37145</v>
      </c>
      <c r="D12" s="151">
        <v>18570</v>
      </c>
      <c r="E12" s="92">
        <f t="shared" si="0"/>
        <v>49.993269619060435</v>
      </c>
      <c r="G12" s="38"/>
    </row>
    <row r="13" spans="1:7" ht="15.75" x14ac:dyDescent="0.25">
      <c r="A13" s="39">
        <v>6</v>
      </c>
      <c r="B13" s="42" t="s">
        <v>8</v>
      </c>
      <c r="C13" s="151">
        <v>6251</v>
      </c>
      <c r="D13" s="151">
        <v>3126</v>
      </c>
      <c r="E13" s="92">
        <f t="shared" si="0"/>
        <v>50.007998720204775</v>
      </c>
      <c r="G13" s="38"/>
    </row>
    <row r="14" spans="1:7" ht="15.75" x14ac:dyDescent="0.25">
      <c r="A14" s="39">
        <v>7</v>
      </c>
      <c r="B14" s="42" t="s">
        <v>9</v>
      </c>
      <c r="C14" s="151">
        <v>7496</v>
      </c>
      <c r="D14" s="151">
        <v>3750</v>
      </c>
      <c r="E14" s="92">
        <f t="shared" si="0"/>
        <v>50.026680896478126</v>
      </c>
      <c r="G14" s="38"/>
    </row>
    <row r="15" spans="1:7" ht="15.75" x14ac:dyDescent="0.25">
      <c r="A15" s="39">
        <v>8</v>
      </c>
      <c r="B15" s="42" t="s">
        <v>10</v>
      </c>
      <c r="C15" s="151">
        <v>10817</v>
      </c>
      <c r="D15" s="151">
        <v>5406</v>
      </c>
      <c r="E15" s="92">
        <f t="shared" si="0"/>
        <v>49.976888231487472</v>
      </c>
      <c r="G15" s="38"/>
    </row>
    <row r="16" spans="1:7" ht="15.75" x14ac:dyDescent="0.25">
      <c r="A16" s="39">
        <v>9</v>
      </c>
      <c r="B16" s="42" t="s">
        <v>11</v>
      </c>
      <c r="C16" s="151">
        <v>8406</v>
      </c>
      <c r="D16" s="151">
        <v>4206</v>
      </c>
      <c r="E16" s="92">
        <f t="shared" si="0"/>
        <v>50.035688793718769</v>
      </c>
      <c r="G16" s="38"/>
    </row>
    <row r="17" spans="1:7" ht="15.75" x14ac:dyDescent="0.25">
      <c r="A17" s="39">
        <v>10</v>
      </c>
      <c r="B17" s="42" t="s">
        <v>12</v>
      </c>
      <c r="C17" s="151">
        <v>15692</v>
      </c>
      <c r="D17" s="151">
        <v>7848</v>
      </c>
      <c r="E17" s="92">
        <f t="shared" si="0"/>
        <v>50.012745347947998</v>
      </c>
      <c r="G17" s="38"/>
    </row>
    <row r="18" spans="1:7" ht="15.75" x14ac:dyDescent="0.25">
      <c r="A18" s="39">
        <v>11</v>
      </c>
      <c r="B18" s="42" t="s">
        <v>13</v>
      </c>
      <c r="C18" s="151">
        <v>9176</v>
      </c>
      <c r="D18" s="151">
        <v>4590</v>
      </c>
      <c r="E18" s="92">
        <f t="shared" si="0"/>
        <v>50.021795989537921</v>
      </c>
      <c r="G18" s="38"/>
    </row>
    <row r="19" spans="1:7" ht="15.75" x14ac:dyDescent="0.25">
      <c r="A19" s="39">
        <v>12</v>
      </c>
      <c r="B19" s="42" t="s">
        <v>14</v>
      </c>
      <c r="C19" s="151">
        <v>1999</v>
      </c>
      <c r="D19" s="151">
        <v>1002</v>
      </c>
      <c r="E19" s="92">
        <f t="shared" si="0"/>
        <v>50.125062531265627</v>
      </c>
      <c r="G19" s="38"/>
    </row>
    <row r="20" spans="1:7" ht="15.75" x14ac:dyDescent="0.25">
      <c r="A20" s="39">
        <v>13</v>
      </c>
      <c r="B20" s="42" t="s">
        <v>15</v>
      </c>
      <c r="C20" s="151">
        <v>6882</v>
      </c>
      <c r="D20" s="151">
        <v>3444</v>
      </c>
      <c r="E20" s="92">
        <f t="shared" si="0"/>
        <v>50.043591979075849</v>
      </c>
      <c r="G20" s="38"/>
    </row>
    <row r="21" spans="1:7" ht="15.75" x14ac:dyDescent="0.25">
      <c r="A21" s="39">
        <v>14</v>
      </c>
      <c r="B21" s="42" t="s">
        <v>16</v>
      </c>
      <c r="C21" s="151">
        <v>20736</v>
      </c>
      <c r="D21" s="151">
        <v>10368</v>
      </c>
      <c r="E21" s="92">
        <f t="shared" si="0"/>
        <v>50</v>
      </c>
      <c r="G21" s="38"/>
    </row>
    <row r="22" spans="1:7" ht="15.75" x14ac:dyDescent="0.25">
      <c r="A22" s="39">
        <v>15</v>
      </c>
      <c r="B22" s="42" t="s">
        <v>17</v>
      </c>
      <c r="C22" s="151">
        <v>6218</v>
      </c>
      <c r="D22" s="151">
        <v>3108</v>
      </c>
      <c r="E22" s="92">
        <f t="shared" si="0"/>
        <v>49.983917658411066</v>
      </c>
      <c r="G22" s="38"/>
    </row>
    <row r="23" spans="1:7" ht="15.75" x14ac:dyDescent="0.25">
      <c r="A23" s="39">
        <v>16</v>
      </c>
      <c r="B23" s="42" t="s">
        <v>18</v>
      </c>
      <c r="C23" s="151">
        <v>7901</v>
      </c>
      <c r="D23" s="151">
        <v>3948</v>
      </c>
      <c r="E23" s="92">
        <f t="shared" si="0"/>
        <v>49.968358435641058</v>
      </c>
      <c r="G23" s="38"/>
    </row>
    <row r="24" spans="1:7" ht="15.75" x14ac:dyDescent="0.25">
      <c r="A24" s="39">
        <v>17</v>
      </c>
      <c r="B24" s="42" t="s">
        <v>19</v>
      </c>
      <c r="C24" s="151">
        <v>8785</v>
      </c>
      <c r="D24" s="151">
        <v>4392</v>
      </c>
      <c r="E24" s="92">
        <f t="shared" si="0"/>
        <v>49.994308480364261</v>
      </c>
      <c r="G24" s="38"/>
    </row>
    <row r="25" spans="1:7" ht="15.75" x14ac:dyDescent="0.2">
      <c r="A25" s="39"/>
      <c r="B25" s="42"/>
      <c r="C25" s="43"/>
      <c r="D25" s="92"/>
      <c r="E25" s="92"/>
    </row>
    <row r="26" spans="1:7" ht="19.5" customHeight="1" x14ac:dyDescent="0.25">
      <c r="A26" s="80"/>
      <c r="B26" s="168" t="s">
        <v>21</v>
      </c>
      <c r="C26" s="84">
        <f>SUM(C8:C24)</f>
        <v>202833</v>
      </c>
      <c r="D26" s="93">
        <f>SUM(D8:D24)</f>
        <v>101424</v>
      </c>
      <c r="E26" s="93">
        <f t="shared" si="0"/>
        <v>50.003697623167831</v>
      </c>
    </row>
    <row r="27" spans="1:7" ht="15.75" x14ac:dyDescent="0.25">
      <c r="A27" s="2"/>
      <c r="B27" s="2"/>
      <c r="C27" s="24"/>
      <c r="D27" s="24"/>
      <c r="E27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rgb="FF00B0F0"/>
  </sheetPr>
  <dimension ref="A1:G29"/>
  <sheetViews>
    <sheetView view="pageBreakPreview" zoomScale="78" zoomScaleNormal="100" zoomScaleSheetLayoutView="78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132" customHeight="1" x14ac:dyDescent="0.2">
      <c r="A4" s="190" t="s">
        <v>57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143</v>
      </c>
      <c r="D8" s="151">
        <v>33.152000000000001</v>
      </c>
      <c r="E8" s="91">
        <f>D8/C8*100</f>
        <v>23.183216783216785</v>
      </c>
      <c r="G8" s="38"/>
    </row>
    <row r="9" spans="1:7" ht="15.75" x14ac:dyDescent="0.25">
      <c r="A9" s="39">
        <v>2</v>
      </c>
      <c r="B9" s="42" t="s">
        <v>5</v>
      </c>
      <c r="C9" s="151">
        <v>18</v>
      </c>
      <c r="D9" s="151">
        <v>4.1379999999999999</v>
      </c>
      <c r="E9" s="92">
        <f t="shared" ref="E9:E28" si="0">D9/C9*100</f>
        <v>22.988888888888891</v>
      </c>
      <c r="G9" s="38"/>
    </row>
    <row r="10" spans="1:7" ht="15.75" x14ac:dyDescent="0.25">
      <c r="A10" s="39">
        <v>3</v>
      </c>
      <c r="B10" s="42" t="s">
        <v>29</v>
      </c>
      <c r="C10" s="151">
        <v>237</v>
      </c>
      <c r="D10" s="151">
        <v>47.234000000000002</v>
      </c>
      <c r="E10" s="92">
        <f t="shared" si="0"/>
        <v>19.929957805907172</v>
      </c>
      <c r="G10" s="38"/>
    </row>
    <row r="11" spans="1:7" ht="15.75" x14ac:dyDescent="0.25">
      <c r="A11" s="39">
        <v>4</v>
      </c>
      <c r="B11" s="42" t="s">
        <v>6</v>
      </c>
      <c r="C11" s="151">
        <v>46</v>
      </c>
      <c r="D11" s="151">
        <v>14.746</v>
      </c>
      <c r="E11" s="92">
        <f t="shared" si="0"/>
        <v>32.056521739130432</v>
      </c>
      <c r="G11" s="38"/>
    </row>
    <row r="12" spans="1:7" ht="15.75" x14ac:dyDescent="0.25">
      <c r="A12" s="39">
        <v>5</v>
      </c>
      <c r="B12" s="42" t="s">
        <v>7</v>
      </c>
      <c r="C12" s="151">
        <v>38</v>
      </c>
      <c r="D12" s="151">
        <v>3.1619999999999999</v>
      </c>
      <c r="E12" s="92">
        <f t="shared" si="0"/>
        <v>8.3210526315789473</v>
      </c>
      <c r="G12" s="38"/>
    </row>
    <row r="13" spans="1:7" ht="15.75" x14ac:dyDescent="0.25">
      <c r="A13" s="39">
        <v>6</v>
      </c>
      <c r="B13" s="42" t="s">
        <v>8</v>
      </c>
      <c r="C13" s="151">
        <v>38</v>
      </c>
      <c r="D13" s="151"/>
      <c r="E13" s="92">
        <f t="shared" si="0"/>
        <v>0</v>
      </c>
      <c r="G13" s="38"/>
    </row>
    <row r="14" spans="1:7" ht="15.75" x14ac:dyDescent="0.25">
      <c r="A14" s="39">
        <v>7</v>
      </c>
      <c r="B14" s="42" t="s">
        <v>9</v>
      </c>
      <c r="C14" s="151">
        <v>24</v>
      </c>
      <c r="D14" s="151">
        <v>5.3680000000000003</v>
      </c>
      <c r="E14" s="92">
        <f t="shared" si="0"/>
        <v>22.366666666666667</v>
      </c>
      <c r="G14" s="38"/>
    </row>
    <row r="15" spans="1:7" ht="15.75" x14ac:dyDescent="0.25">
      <c r="A15" s="39">
        <v>8</v>
      </c>
      <c r="B15" s="42" t="s">
        <v>10</v>
      </c>
      <c r="C15" s="151">
        <v>24</v>
      </c>
      <c r="D15" s="151">
        <v>7.5640000000000001</v>
      </c>
      <c r="E15" s="92">
        <f t="shared" si="0"/>
        <v>31.516666666666666</v>
      </c>
      <c r="G15" s="38"/>
    </row>
    <row r="16" spans="1:7" ht="15.75" x14ac:dyDescent="0.25">
      <c r="A16" s="39">
        <v>9</v>
      </c>
      <c r="B16" s="42" t="s">
        <v>11</v>
      </c>
      <c r="C16" s="151">
        <v>18</v>
      </c>
      <c r="D16" s="151">
        <v>8.7439999999999998</v>
      </c>
      <c r="E16" s="92">
        <f t="shared" si="0"/>
        <v>48.577777777777776</v>
      </c>
      <c r="G16" s="38"/>
    </row>
    <row r="17" spans="1:7" ht="15.75" x14ac:dyDescent="0.25">
      <c r="A17" s="39">
        <v>10</v>
      </c>
      <c r="B17" s="42" t="s">
        <v>12</v>
      </c>
      <c r="C17" s="151">
        <v>30</v>
      </c>
      <c r="D17" s="151"/>
      <c r="E17" s="92">
        <f t="shared" si="0"/>
        <v>0</v>
      </c>
      <c r="G17" s="38"/>
    </row>
    <row r="18" spans="1:7" ht="15.75" x14ac:dyDescent="0.25">
      <c r="A18" s="39">
        <v>11</v>
      </c>
      <c r="B18" s="42" t="s">
        <v>13</v>
      </c>
      <c r="C18" s="151">
        <v>3</v>
      </c>
      <c r="D18" s="151">
        <v>1.21</v>
      </c>
      <c r="E18" s="92">
        <f t="shared" si="0"/>
        <v>40.333333333333329</v>
      </c>
      <c r="G18" s="38"/>
    </row>
    <row r="19" spans="1:7" ht="15.75" x14ac:dyDescent="0.25">
      <c r="A19" s="39">
        <v>12</v>
      </c>
      <c r="B19" s="42" t="s">
        <v>14</v>
      </c>
      <c r="C19" s="151">
        <v>35</v>
      </c>
      <c r="D19" s="151">
        <v>0.25</v>
      </c>
      <c r="E19" s="92">
        <f t="shared" si="0"/>
        <v>0.7142857142857143</v>
      </c>
      <c r="G19" s="38"/>
    </row>
    <row r="20" spans="1:7" ht="15.75" x14ac:dyDescent="0.25">
      <c r="A20" s="39">
        <v>13</v>
      </c>
      <c r="B20" s="42" t="s">
        <v>15</v>
      </c>
      <c r="C20" s="151">
        <v>16</v>
      </c>
      <c r="D20" s="151">
        <v>1.5660000000000001</v>
      </c>
      <c r="E20" s="92">
        <f t="shared" si="0"/>
        <v>9.7874999999999996</v>
      </c>
      <c r="G20" s="38"/>
    </row>
    <row r="21" spans="1:7" ht="15.75" x14ac:dyDescent="0.25">
      <c r="A21" s="39">
        <v>14</v>
      </c>
      <c r="B21" s="42" t="s">
        <v>16</v>
      </c>
      <c r="C21" s="151">
        <v>81</v>
      </c>
      <c r="D21" s="151">
        <v>16.634</v>
      </c>
      <c r="E21" s="92">
        <f t="shared" si="0"/>
        <v>20.535802469135803</v>
      </c>
      <c r="G21" s="38"/>
    </row>
    <row r="22" spans="1:7" ht="15.75" x14ac:dyDescent="0.25">
      <c r="A22" s="39">
        <v>15</v>
      </c>
      <c r="B22" s="42" t="s">
        <v>17</v>
      </c>
      <c r="C22" s="151">
        <v>15</v>
      </c>
      <c r="D22" s="151"/>
      <c r="E22" s="92">
        <f t="shared" si="0"/>
        <v>0</v>
      </c>
      <c r="G22" s="38"/>
    </row>
    <row r="23" spans="1:7" ht="15.75" x14ac:dyDescent="0.25">
      <c r="A23" s="39">
        <v>16</v>
      </c>
      <c r="B23" s="42" t="s">
        <v>18</v>
      </c>
      <c r="C23" s="151">
        <v>54</v>
      </c>
      <c r="D23" s="151">
        <v>23.22</v>
      </c>
      <c r="E23" s="92">
        <f t="shared" si="0"/>
        <v>43</v>
      </c>
      <c r="G23" s="38"/>
    </row>
    <row r="24" spans="1:7" ht="15.75" x14ac:dyDescent="0.25">
      <c r="A24" s="39">
        <v>17</v>
      </c>
      <c r="B24" s="42" t="s">
        <v>19</v>
      </c>
      <c r="C24" s="151">
        <v>26</v>
      </c>
      <c r="D24" s="151">
        <v>0.23400000000000001</v>
      </c>
      <c r="E24" s="92">
        <f t="shared" si="0"/>
        <v>0.90000000000000013</v>
      </c>
      <c r="G24" s="38"/>
    </row>
    <row r="25" spans="1:7" ht="15.75" x14ac:dyDescent="0.25">
      <c r="A25" s="39">
        <v>18</v>
      </c>
      <c r="B25" s="42" t="s">
        <v>20</v>
      </c>
      <c r="C25" s="151">
        <v>36</v>
      </c>
      <c r="D25" s="151">
        <v>5.6120000000000001</v>
      </c>
      <c r="E25" s="92">
        <f t="shared" si="0"/>
        <v>15.588888888888889</v>
      </c>
      <c r="G25" s="38"/>
    </row>
    <row r="26" spans="1:7" ht="15.75" x14ac:dyDescent="0.25">
      <c r="A26" s="39">
        <v>19</v>
      </c>
      <c r="B26" s="42" t="s">
        <v>30</v>
      </c>
      <c r="C26" s="151">
        <v>505</v>
      </c>
      <c r="D26" s="151">
        <v>171.49199999999999</v>
      </c>
      <c r="E26" s="92">
        <f t="shared" si="0"/>
        <v>33.958811881188119</v>
      </c>
      <c r="G26" s="38"/>
    </row>
    <row r="27" spans="1:7" ht="15.75" x14ac:dyDescent="0.2">
      <c r="A27" s="39"/>
      <c r="B27" s="42"/>
      <c r="C27" s="43"/>
      <c r="D27" s="92"/>
      <c r="E27" s="92"/>
    </row>
    <row r="28" spans="1:7" ht="19.5" customHeight="1" x14ac:dyDescent="0.25">
      <c r="A28" s="80"/>
      <c r="B28" s="168" t="s">
        <v>21</v>
      </c>
      <c r="C28" s="84">
        <f>SUM(C8:C26)</f>
        <v>1387</v>
      </c>
      <c r="D28" s="93">
        <f>SUM(D8:D26)</f>
        <v>344.32600000000002</v>
      </c>
      <c r="E28" s="93">
        <f t="shared" si="0"/>
        <v>24.825234318673399</v>
      </c>
    </row>
    <row r="29" spans="1:7" ht="15.75" x14ac:dyDescent="0.25">
      <c r="A29" s="2"/>
      <c r="B29" s="2"/>
      <c r="C29" s="24"/>
      <c r="D29" s="24"/>
      <c r="E29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rgb="FF00B0F0"/>
  </sheetPr>
  <dimension ref="A3:G20"/>
  <sheetViews>
    <sheetView view="pageBreakPreview" zoomScale="95" zoomScaleNormal="100" zoomScaleSheetLayoutView="95" workbookViewId="0">
      <selection activeCell="G31" sqref="G31"/>
    </sheetView>
  </sheetViews>
  <sheetFormatPr defaultRowHeight="15.75" x14ac:dyDescent="0.25"/>
  <cols>
    <col min="1" max="1" width="5" style="2" customWidth="1"/>
    <col min="2" max="2" width="31" style="2" customWidth="1"/>
    <col min="3" max="3" width="16.5703125" style="2" customWidth="1"/>
    <col min="4" max="4" width="16" style="2" customWidth="1"/>
    <col min="5" max="5" width="18.5703125" style="2" customWidth="1"/>
    <col min="6" max="6" width="9.140625" style="2"/>
  </cols>
  <sheetData>
    <row r="3" spans="1:7" ht="19.5" customHeight="1" x14ac:dyDescent="0.25">
      <c r="A3" s="194" t="s">
        <v>25</v>
      </c>
      <c r="B3" s="194"/>
      <c r="C3" s="194"/>
      <c r="D3" s="194"/>
      <c r="E3" s="194"/>
    </row>
    <row r="4" spans="1:7" ht="129.75" customHeight="1" x14ac:dyDescent="0.25">
      <c r="A4" s="190" t="s">
        <v>56</v>
      </c>
      <c r="B4" s="190"/>
      <c r="C4" s="190"/>
      <c r="D4" s="190"/>
      <c r="E4" s="190"/>
    </row>
    <row r="5" spans="1:7" ht="12.75" customHeight="1" x14ac:dyDescent="0.25">
      <c r="A5" s="27"/>
      <c r="B5" s="20"/>
      <c r="C5" s="28"/>
    </row>
    <row r="6" spans="1:7" x14ac:dyDescent="0.25">
      <c r="A6" s="20"/>
      <c r="B6" s="20"/>
      <c r="C6" s="188" t="s">
        <v>0</v>
      </c>
      <c r="D6" s="188"/>
      <c r="E6" s="188"/>
    </row>
    <row r="7" spans="1:7" ht="30.75" customHeight="1" x14ac:dyDescent="0.25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7" ht="18.75" customHeight="1" x14ac:dyDescent="0.25">
      <c r="A8" s="140">
        <v>1</v>
      </c>
      <c r="B8" s="129" t="s">
        <v>4</v>
      </c>
      <c r="C8" s="57">
        <v>28</v>
      </c>
      <c r="D8" s="57">
        <v>13.956</v>
      </c>
      <c r="E8" s="57">
        <f>D8/C8*100</f>
        <v>49.842857142857142</v>
      </c>
      <c r="G8" s="38"/>
    </row>
    <row r="9" spans="1:7" x14ac:dyDescent="0.25">
      <c r="A9" s="81">
        <v>2</v>
      </c>
      <c r="B9" s="40" t="s">
        <v>5</v>
      </c>
      <c r="C9" s="41">
        <v>14</v>
      </c>
      <c r="D9" s="41">
        <v>6.9779999999999998</v>
      </c>
      <c r="E9" s="41">
        <f t="shared" ref="E9:E18" si="0">D9/C9*100</f>
        <v>49.842857142857142</v>
      </c>
      <c r="G9" s="38"/>
    </row>
    <row r="10" spans="1:7" x14ac:dyDescent="0.25">
      <c r="A10" s="81">
        <v>3</v>
      </c>
      <c r="B10" s="40" t="s">
        <v>36</v>
      </c>
      <c r="C10" s="41">
        <v>33</v>
      </c>
      <c r="D10" s="41">
        <v>16.175999999999998</v>
      </c>
      <c r="E10" s="41">
        <f t="shared" si="0"/>
        <v>49.018181818181809</v>
      </c>
      <c r="G10" s="38"/>
    </row>
    <row r="11" spans="1:7" x14ac:dyDescent="0.25">
      <c r="A11" s="132">
        <v>4</v>
      </c>
      <c r="B11" s="40" t="s">
        <v>7</v>
      </c>
      <c r="C11" s="41">
        <v>79</v>
      </c>
      <c r="D11" s="41">
        <v>45.015999999999998</v>
      </c>
      <c r="E11" s="41">
        <f t="shared" si="0"/>
        <v>56.982278481012663</v>
      </c>
      <c r="G11" s="38"/>
    </row>
    <row r="12" spans="1:7" x14ac:dyDescent="0.25">
      <c r="A12" s="81">
        <v>5</v>
      </c>
      <c r="B12" s="40" t="s">
        <v>8</v>
      </c>
      <c r="C12" s="41">
        <v>13</v>
      </c>
      <c r="D12" s="41">
        <v>6.5129999999999999</v>
      </c>
      <c r="E12" s="41">
        <f t="shared" si="0"/>
        <v>50.1</v>
      </c>
      <c r="G12" s="38"/>
    </row>
    <row r="13" spans="1:7" x14ac:dyDescent="0.25">
      <c r="A13" s="81">
        <v>6</v>
      </c>
      <c r="B13" s="40" t="s">
        <v>10</v>
      </c>
      <c r="C13" s="41">
        <v>41</v>
      </c>
      <c r="D13" s="41">
        <v>20.244</v>
      </c>
      <c r="E13" s="41">
        <f t="shared" si="0"/>
        <v>49.37560975609756</v>
      </c>
      <c r="G13" s="38"/>
    </row>
    <row r="14" spans="1:7" x14ac:dyDescent="0.25">
      <c r="A14" s="132">
        <v>7</v>
      </c>
      <c r="B14" s="40" t="s">
        <v>12</v>
      </c>
      <c r="C14" s="41">
        <v>69</v>
      </c>
      <c r="D14" s="41">
        <v>35.530999999999999</v>
      </c>
      <c r="E14" s="41">
        <f t="shared" si="0"/>
        <v>51.494202898550725</v>
      </c>
      <c r="G14" s="38"/>
    </row>
    <row r="15" spans="1:7" x14ac:dyDescent="0.25">
      <c r="A15" s="81">
        <v>8</v>
      </c>
      <c r="B15" s="40" t="s">
        <v>15</v>
      </c>
      <c r="C15" s="41">
        <v>53</v>
      </c>
      <c r="D15" s="41">
        <v>24.946999999999999</v>
      </c>
      <c r="E15" s="41">
        <f t="shared" si="0"/>
        <v>47.069811320754717</v>
      </c>
      <c r="G15" s="38"/>
    </row>
    <row r="16" spans="1:7" ht="19.5" customHeight="1" x14ac:dyDescent="0.25">
      <c r="A16" s="81">
        <v>9</v>
      </c>
      <c r="B16" s="40" t="s">
        <v>16</v>
      </c>
      <c r="C16" s="41">
        <v>41</v>
      </c>
      <c r="D16" s="41">
        <v>20.024000000000001</v>
      </c>
      <c r="E16" s="41">
        <f t="shared" si="0"/>
        <v>48.839024390243907</v>
      </c>
      <c r="G16" s="38"/>
    </row>
    <row r="17" spans="1:7" x14ac:dyDescent="0.25">
      <c r="A17" s="81">
        <v>10</v>
      </c>
      <c r="B17" s="40" t="s">
        <v>20</v>
      </c>
      <c r="C17" s="41">
        <v>13</v>
      </c>
      <c r="D17" s="41"/>
      <c r="E17" s="41">
        <f t="shared" si="0"/>
        <v>0</v>
      </c>
      <c r="G17" s="38"/>
    </row>
    <row r="18" spans="1:7" x14ac:dyDescent="0.25">
      <c r="A18" s="81">
        <v>11</v>
      </c>
      <c r="B18" s="40" t="s">
        <v>30</v>
      </c>
      <c r="C18" s="41">
        <v>713</v>
      </c>
      <c r="D18" s="41">
        <v>355.06599999999997</v>
      </c>
      <c r="E18" s="41">
        <f t="shared" si="0"/>
        <v>49.798877980364651</v>
      </c>
      <c r="G18" s="38"/>
    </row>
    <row r="19" spans="1:7" x14ac:dyDescent="0.25">
      <c r="A19" s="81"/>
      <c r="B19" s="40"/>
      <c r="C19" s="45"/>
      <c r="D19" s="169"/>
      <c r="E19" s="41"/>
    </row>
    <row r="20" spans="1:7" x14ac:dyDescent="0.25">
      <c r="A20" s="141"/>
      <c r="B20" s="85" t="s">
        <v>21</v>
      </c>
      <c r="C20" s="86">
        <f>SUM(C8:C18)</f>
        <v>1097</v>
      </c>
      <c r="D20" s="86">
        <f>SUM(D8:D18)</f>
        <v>544.45100000000002</v>
      </c>
      <c r="E20" s="64">
        <f>D20/C20*100</f>
        <v>49.630902461257982</v>
      </c>
    </row>
  </sheetData>
  <mergeCells count="3">
    <mergeCell ref="C6:E6"/>
    <mergeCell ref="A3:E3"/>
    <mergeCell ref="A4:E4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rgb="FF00B0F0"/>
  </sheetPr>
  <dimension ref="A1:F29"/>
  <sheetViews>
    <sheetView view="pageBreakPreview" zoomScale="90" zoomScaleNormal="100" zoomScaleSheetLayoutView="90" workbookViewId="0">
      <selection activeCell="K35" sqref="K35"/>
    </sheetView>
  </sheetViews>
  <sheetFormatPr defaultRowHeight="12.75" x14ac:dyDescent="0.2"/>
  <cols>
    <col min="1" max="1" width="6.140625" customWidth="1"/>
    <col min="2" max="2" width="27.28515625" customWidth="1"/>
    <col min="3" max="4" width="16" customWidth="1"/>
    <col min="5" max="5" width="18.85546875" customWidth="1"/>
    <col min="6" max="6" width="10.140625" customWidth="1"/>
  </cols>
  <sheetData>
    <row r="1" spans="1:6" ht="15.75" x14ac:dyDescent="0.25">
      <c r="A1" s="1"/>
      <c r="C1" s="14"/>
    </row>
    <row r="2" spans="1:6" ht="15.75" x14ac:dyDescent="0.25">
      <c r="A2" s="1"/>
      <c r="C2" s="14"/>
    </row>
    <row r="3" spans="1:6" ht="19.5" customHeight="1" x14ac:dyDescent="0.3">
      <c r="A3" s="191" t="s">
        <v>25</v>
      </c>
      <c r="B3" s="191"/>
      <c r="C3" s="191"/>
      <c r="D3" s="191"/>
      <c r="E3" s="191"/>
    </row>
    <row r="4" spans="1:6" ht="67.5" customHeight="1" x14ac:dyDescent="0.2">
      <c r="A4" s="190" t="s">
        <v>55</v>
      </c>
      <c r="B4" s="190"/>
      <c r="C4" s="190"/>
      <c r="D4" s="190"/>
      <c r="E4" s="190"/>
    </row>
    <row r="5" spans="1:6" ht="12.75" customHeight="1" x14ac:dyDescent="0.25">
      <c r="A5" s="21"/>
      <c r="B5" s="20"/>
      <c r="D5" s="23"/>
      <c r="E5" s="23"/>
    </row>
    <row r="6" spans="1:6" ht="15.75" x14ac:dyDescent="0.25">
      <c r="A6" s="20"/>
      <c r="B6" s="20"/>
      <c r="C6" s="34"/>
      <c r="D6" s="188" t="s">
        <v>0</v>
      </c>
      <c r="E6" s="188"/>
    </row>
    <row r="7" spans="1:6" ht="30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6" ht="16.5" customHeight="1" x14ac:dyDescent="0.25">
      <c r="A8" s="44">
        <v>1</v>
      </c>
      <c r="B8" s="56" t="s">
        <v>4</v>
      </c>
      <c r="C8" s="151">
        <v>4492</v>
      </c>
      <c r="D8" s="151">
        <v>2566.2800000000002</v>
      </c>
      <c r="E8" s="122">
        <f>D8/C8*100</f>
        <v>57.13000890471951</v>
      </c>
      <c r="F8" s="30"/>
    </row>
    <row r="9" spans="1:6" ht="15.75" x14ac:dyDescent="0.25">
      <c r="A9" s="39">
        <v>2</v>
      </c>
      <c r="B9" s="42" t="s">
        <v>5</v>
      </c>
      <c r="C9" s="151">
        <v>5688</v>
      </c>
      <c r="D9" s="151">
        <v>4180.9733999999999</v>
      </c>
      <c r="E9" s="123">
        <f t="shared" ref="E9:E26" si="0">D9/C9*100</f>
        <v>73.505158227848099</v>
      </c>
      <c r="F9" s="30"/>
    </row>
    <row r="10" spans="1:6" ht="15.75" x14ac:dyDescent="0.25">
      <c r="A10" s="39">
        <v>3</v>
      </c>
      <c r="B10" s="42" t="s">
        <v>29</v>
      </c>
      <c r="C10" s="151">
        <v>11035</v>
      </c>
      <c r="D10" s="151">
        <v>7902.2930699999997</v>
      </c>
      <c r="E10" s="123">
        <f t="shared" si="0"/>
        <v>71.611174173085629</v>
      </c>
      <c r="F10" s="30"/>
    </row>
    <row r="11" spans="1:6" ht="15.75" x14ac:dyDescent="0.25">
      <c r="A11" s="39">
        <v>4</v>
      </c>
      <c r="B11" s="42" t="s">
        <v>6</v>
      </c>
      <c r="C11" s="151">
        <v>7287</v>
      </c>
      <c r="D11" s="151">
        <v>1764.90381</v>
      </c>
      <c r="E11" s="123">
        <f t="shared" si="0"/>
        <v>24.219895841910251</v>
      </c>
      <c r="F11" s="30"/>
    </row>
    <row r="12" spans="1:6" ht="15.75" x14ac:dyDescent="0.25">
      <c r="A12" s="39">
        <v>5</v>
      </c>
      <c r="B12" s="42" t="s">
        <v>7</v>
      </c>
      <c r="C12" s="151">
        <v>18173</v>
      </c>
      <c r="D12" s="151">
        <v>11400.882079999999</v>
      </c>
      <c r="E12" s="123">
        <f t="shared" si="0"/>
        <v>62.735278049854173</v>
      </c>
      <c r="F12" s="30"/>
    </row>
    <row r="13" spans="1:6" ht="15.75" x14ac:dyDescent="0.25">
      <c r="A13" s="39">
        <v>6</v>
      </c>
      <c r="B13" s="42" t="s">
        <v>8</v>
      </c>
      <c r="C13" s="151">
        <v>5049</v>
      </c>
      <c r="D13" s="151">
        <v>2259.404</v>
      </c>
      <c r="E13" s="123">
        <f t="shared" si="0"/>
        <v>44.749534561299264</v>
      </c>
      <c r="F13" s="30"/>
    </row>
    <row r="14" spans="1:6" ht="15.75" x14ac:dyDescent="0.25">
      <c r="A14" s="39">
        <v>7</v>
      </c>
      <c r="B14" s="42" t="s">
        <v>9</v>
      </c>
      <c r="C14" s="151">
        <v>4937</v>
      </c>
      <c r="D14" s="151">
        <v>2441.5010000000002</v>
      </c>
      <c r="E14" s="123">
        <f t="shared" si="0"/>
        <v>49.45312943082844</v>
      </c>
      <c r="F14" s="30"/>
    </row>
    <row r="15" spans="1:6" ht="15.75" x14ac:dyDescent="0.25">
      <c r="A15" s="39">
        <v>8</v>
      </c>
      <c r="B15" s="42" t="s">
        <v>10</v>
      </c>
      <c r="C15" s="151">
        <v>4927</v>
      </c>
      <c r="D15" s="151">
        <v>1793.43614</v>
      </c>
      <c r="E15" s="123">
        <f t="shared" si="0"/>
        <v>36.40016521209661</v>
      </c>
      <c r="F15" s="30"/>
    </row>
    <row r="16" spans="1:6" ht="15.75" x14ac:dyDescent="0.25">
      <c r="A16" s="39">
        <v>9</v>
      </c>
      <c r="B16" s="42" t="s">
        <v>11</v>
      </c>
      <c r="C16" s="151">
        <v>4340</v>
      </c>
      <c r="D16" s="151">
        <v>2079.5619999999999</v>
      </c>
      <c r="E16" s="123">
        <f t="shared" si="0"/>
        <v>47.916175115207373</v>
      </c>
      <c r="F16" s="30"/>
    </row>
    <row r="17" spans="1:6" ht="15.75" x14ac:dyDescent="0.25">
      <c r="A17" s="39">
        <v>10</v>
      </c>
      <c r="B17" s="42" t="s">
        <v>12</v>
      </c>
      <c r="C17" s="151">
        <v>5323</v>
      </c>
      <c r="D17" s="151">
        <v>3060.1538799999998</v>
      </c>
      <c r="E17" s="123">
        <f t="shared" si="0"/>
        <v>57.489270712004505</v>
      </c>
      <c r="F17" s="30"/>
    </row>
    <row r="18" spans="1:6" ht="15.75" x14ac:dyDescent="0.25">
      <c r="A18" s="39">
        <v>11</v>
      </c>
      <c r="B18" s="42" t="s">
        <v>13</v>
      </c>
      <c r="C18" s="151">
        <v>4999</v>
      </c>
      <c r="D18" s="151">
        <v>1535.2560000000001</v>
      </c>
      <c r="E18" s="123">
        <f t="shared" si="0"/>
        <v>30.711262252450496</v>
      </c>
      <c r="F18" s="30"/>
    </row>
    <row r="19" spans="1:6" ht="15.75" x14ac:dyDescent="0.25">
      <c r="A19" s="39">
        <v>12</v>
      </c>
      <c r="B19" s="42" t="s">
        <v>14</v>
      </c>
      <c r="C19" s="151">
        <v>953</v>
      </c>
      <c r="D19" s="151">
        <v>458.61200000000002</v>
      </c>
      <c r="E19" s="123">
        <f t="shared" si="0"/>
        <v>48.12298006295908</v>
      </c>
      <c r="F19" s="30"/>
    </row>
    <row r="20" spans="1:6" ht="15.75" x14ac:dyDescent="0.25">
      <c r="A20" s="39">
        <v>13</v>
      </c>
      <c r="B20" s="42" t="s">
        <v>15</v>
      </c>
      <c r="C20" s="151">
        <v>4128</v>
      </c>
      <c r="D20" s="151">
        <v>2227.54549</v>
      </c>
      <c r="E20" s="123">
        <f t="shared" si="0"/>
        <v>53.961857800387591</v>
      </c>
      <c r="F20" s="30"/>
    </row>
    <row r="21" spans="1:6" ht="15.75" x14ac:dyDescent="0.25">
      <c r="A21" s="39">
        <v>14</v>
      </c>
      <c r="B21" s="42" t="s">
        <v>16</v>
      </c>
      <c r="C21" s="151">
        <v>10526</v>
      </c>
      <c r="D21" s="151">
        <v>4504.2730000000001</v>
      </c>
      <c r="E21" s="123">
        <f t="shared" si="0"/>
        <v>42.79187725631769</v>
      </c>
      <c r="F21" s="30"/>
    </row>
    <row r="22" spans="1:6" ht="15.75" x14ac:dyDescent="0.25">
      <c r="A22" s="39">
        <v>15</v>
      </c>
      <c r="B22" s="42" t="s">
        <v>17</v>
      </c>
      <c r="C22" s="151">
        <v>2042</v>
      </c>
      <c r="D22" s="151">
        <v>571.27599999999995</v>
      </c>
      <c r="E22" s="123">
        <f t="shared" si="0"/>
        <v>27.97629774730656</v>
      </c>
      <c r="F22" s="30"/>
    </row>
    <row r="23" spans="1:6" ht="15.75" x14ac:dyDescent="0.25">
      <c r="A23" s="39">
        <v>16</v>
      </c>
      <c r="B23" s="42" t="s">
        <v>18</v>
      </c>
      <c r="C23" s="151">
        <v>3601</v>
      </c>
      <c r="D23" s="151">
        <v>1354.713</v>
      </c>
      <c r="E23" s="123">
        <f t="shared" si="0"/>
        <v>37.620466537073035</v>
      </c>
      <c r="F23" s="30"/>
    </row>
    <row r="24" spans="1:6" ht="15.75" x14ac:dyDescent="0.25">
      <c r="A24" s="39">
        <v>17</v>
      </c>
      <c r="B24" s="42" t="s">
        <v>19</v>
      </c>
      <c r="C24" s="151">
        <v>3326</v>
      </c>
      <c r="D24" s="151">
        <v>1261.7441100000001</v>
      </c>
      <c r="E24" s="123">
        <f t="shared" si="0"/>
        <v>37.935782020444982</v>
      </c>
      <c r="F24" s="30"/>
    </row>
    <row r="25" spans="1:6" ht="15.75" x14ac:dyDescent="0.25">
      <c r="A25" s="39">
        <v>18</v>
      </c>
      <c r="B25" s="42" t="s">
        <v>20</v>
      </c>
      <c r="C25" s="151">
        <v>7848</v>
      </c>
      <c r="D25" s="151">
        <v>4239.4179999999997</v>
      </c>
      <c r="E25" s="123">
        <f t="shared" si="0"/>
        <v>54.019087665647291</v>
      </c>
      <c r="F25" s="30"/>
    </row>
    <row r="26" spans="1:6" ht="15.75" x14ac:dyDescent="0.25">
      <c r="A26" s="39">
        <v>19</v>
      </c>
      <c r="B26" s="42" t="s">
        <v>30</v>
      </c>
      <c r="C26" s="151">
        <v>44588</v>
      </c>
      <c r="D26" s="151">
        <v>18006.445</v>
      </c>
      <c r="E26" s="123">
        <f t="shared" si="0"/>
        <v>40.384060733829727</v>
      </c>
      <c r="F26" s="30"/>
    </row>
    <row r="27" spans="1:6" ht="15.75" x14ac:dyDescent="0.2">
      <c r="A27" s="39"/>
      <c r="B27" s="42"/>
      <c r="C27" s="59"/>
      <c r="D27" s="62"/>
      <c r="E27" s="124"/>
      <c r="F27" s="30"/>
    </row>
    <row r="28" spans="1:6" ht="19.5" customHeight="1" x14ac:dyDescent="0.25">
      <c r="A28" s="118"/>
      <c r="B28" s="160" t="s">
        <v>21</v>
      </c>
      <c r="C28" s="125">
        <f>SUM(C8:C26)</f>
        <v>153262</v>
      </c>
      <c r="D28" s="75">
        <f>SUM(D8:D26)</f>
        <v>73608.671979999985</v>
      </c>
      <c r="E28" s="75">
        <f>D28/C28*100</f>
        <v>48.027999099581095</v>
      </c>
      <c r="F28" s="30"/>
    </row>
    <row r="29" spans="1:6" ht="15.75" x14ac:dyDescent="0.25">
      <c r="A29" s="2"/>
      <c r="B29" s="2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rgb="FF00B0F0"/>
  </sheetPr>
  <dimension ref="A1:E29"/>
  <sheetViews>
    <sheetView view="pageBreakPreview" zoomScaleNormal="100" zoomScaleSheetLayoutView="100" workbookViewId="0">
      <selection activeCell="G31" sqref="G31"/>
    </sheetView>
  </sheetViews>
  <sheetFormatPr defaultRowHeight="12.75" x14ac:dyDescent="0.2"/>
  <cols>
    <col min="1" max="1" width="4.85546875" customWidth="1"/>
    <col min="2" max="2" width="25" customWidth="1"/>
    <col min="3" max="4" width="16.140625" customWidth="1"/>
    <col min="5" max="5" width="18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2">
      <c r="A3" s="194" t="s">
        <v>27</v>
      </c>
      <c r="B3" s="194"/>
      <c r="C3" s="194"/>
      <c r="D3" s="194"/>
      <c r="E3" s="194"/>
    </row>
    <row r="4" spans="1:5" ht="53.25" customHeight="1" x14ac:dyDescent="0.2">
      <c r="A4" s="190" t="s">
        <v>54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5">
      <c r="A8" s="44">
        <v>1</v>
      </c>
      <c r="B8" s="56" t="s">
        <v>4</v>
      </c>
      <c r="C8" s="151">
        <v>600</v>
      </c>
      <c r="D8" s="151">
        <v>354.34899999999999</v>
      </c>
      <c r="E8" s="113">
        <f>D8/C8*100</f>
        <v>59.058166666666665</v>
      </c>
    </row>
    <row r="9" spans="1:5" ht="15.75" x14ac:dyDescent="0.25">
      <c r="A9" s="39">
        <v>2</v>
      </c>
      <c r="B9" s="42" t="s">
        <v>5</v>
      </c>
      <c r="C9" s="151">
        <v>600</v>
      </c>
      <c r="D9" s="151">
        <v>354.34899999999999</v>
      </c>
      <c r="E9" s="95">
        <f t="shared" ref="E9:E28" si="0">D9/C9*100</f>
        <v>59.058166666666665</v>
      </c>
    </row>
    <row r="10" spans="1:5" ht="15.75" x14ac:dyDescent="0.25">
      <c r="A10" s="39">
        <v>3</v>
      </c>
      <c r="B10" s="42" t="s">
        <v>29</v>
      </c>
      <c r="C10" s="151">
        <v>600</v>
      </c>
      <c r="D10" s="151">
        <v>354.34899999999999</v>
      </c>
      <c r="E10" s="95">
        <f t="shared" si="0"/>
        <v>59.058166666666665</v>
      </c>
    </row>
    <row r="11" spans="1:5" ht="15.75" x14ac:dyDescent="0.25">
      <c r="A11" s="39">
        <v>4</v>
      </c>
      <c r="B11" s="42" t="s">
        <v>6</v>
      </c>
      <c r="C11" s="151">
        <v>600</v>
      </c>
      <c r="D11" s="151">
        <v>354.34899999999999</v>
      </c>
      <c r="E11" s="95">
        <f t="shared" si="0"/>
        <v>59.058166666666665</v>
      </c>
    </row>
    <row r="12" spans="1:5" ht="15.75" x14ac:dyDescent="0.25">
      <c r="A12" s="39">
        <v>5</v>
      </c>
      <c r="B12" s="42" t="s">
        <v>7</v>
      </c>
      <c r="C12" s="151">
        <v>600</v>
      </c>
      <c r="D12" s="151">
        <v>354.34899999999999</v>
      </c>
      <c r="E12" s="95">
        <f t="shared" si="0"/>
        <v>59.058166666666665</v>
      </c>
    </row>
    <row r="13" spans="1:5" ht="15.75" x14ac:dyDescent="0.25">
      <c r="A13" s="39">
        <v>6</v>
      </c>
      <c r="B13" s="42" t="s">
        <v>8</v>
      </c>
      <c r="C13" s="151">
        <v>773</v>
      </c>
      <c r="D13" s="151">
        <v>440.17</v>
      </c>
      <c r="E13" s="95">
        <f t="shared" si="0"/>
        <v>56.943078913324705</v>
      </c>
    </row>
    <row r="14" spans="1:5" ht="15.75" x14ac:dyDescent="0.25">
      <c r="A14" s="39">
        <v>7</v>
      </c>
      <c r="B14" s="42" t="s">
        <v>9</v>
      </c>
      <c r="C14" s="151">
        <v>600</v>
      </c>
      <c r="D14" s="151">
        <v>342.74400000000003</v>
      </c>
      <c r="E14" s="95">
        <f t="shared" si="0"/>
        <v>57.124000000000009</v>
      </c>
    </row>
    <row r="15" spans="1:5" ht="15.75" x14ac:dyDescent="0.25">
      <c r="A15" s="39">
        <v>8</v>
      </c>
      <c r="B15" s="42" t="s">
        <v>10</v>
      </c>
      <c r="C15" s="151">
        <v>600</v>
      </c>
      <c r="D15" s="151">
        <v>354.34899999999999</v>
      </c>
      <c r="E15" s="95">
        <f t="shared" si="0"/>
        <v>59.058166666666665</v>
      </c>
    </row>
    <row r="16" spans="1:5" ht="15.75" x14ac:dyDescent="0.25">
      <c r="A16" s="39">
        <v>9</v>
      </c>
      <c r="B16" s="42" t="s">
        <v>11</v>
      </c>
      <c r="C16" s="151">
        <v>600</v>
      </c>
      <c r="D16" s="151">
        <v>342.74400000000003</v>
      </c>
      <c r="E16" s="95">
        <f t="shared" si="0"/>
        <v>57.124000000000009</v>
      </c>
    </row>
    <row r="17" spans="1:5" ht="15.75" x14ac:dyDescent="0.25">
      <c r="A17" s="39">
        <v>10</v>
      </c>
      <c r="B17" s="42" t="s">
        <v>12</v>
      </c>
      <c r="C17" s="151">
        <v>600</v>
      </c>
      <c r="D17" s="151">
        <v>599.67899999999997</v>
      </c>
      <c r="E17" s="95">
        <f t="shared" si="0"/>
        <v>99.9465</v>
      </c>
    </row>
    <row r="18" spans="1:5" ht="15.75" x14ac:dyDescent="0.25">
      <c r="A18" s="39">
        <v>11</v>
      </c>
      <c r="B18" s="42" t="s">
        <v>13</v>
      </c>
      <c r="C18" s="151">
        <v>600</v>
      </c>
      <c r="D18" s="151">
        <v>342.74400000000003</v>
      </c>
      <c r="E18" s="95">
        <f t="shared" si="0"/>
        <v>57.124000000000009</v>
      </c>
    </row>
    <row r="19" spans="1:5" ht="15.75" x14ac:dyDescent="0.25">
      <c r="A19" s="39">
        <v>12</v>
      </c>
      <c r="B19" s="42" t="s">
        <v>14</v>
      </c>
      <c r="C19" s="151">
        <v>726</v>
      </c>
      <c r="D19" s="151">
        <v>418.29500000000002</v>
      </c>
      <c r="E19" s="95">
        <f t="shared" si="0"/>
        <v>57.616391184573004</v>
      </c>
    </row>
    <row r="20" spans="1:5" ht="15.75" x14ac:dyDescent="0.25">
      <c r="A20" s="39">
        <v>13</v>
      </c>
      <c r="B20" s="42" t="s">
        <v>15</v>
      </c>
      <c r="C20" s="151">
        <v>726</v>
      </c>
      <c r="D20" s="151">
        <v>510.27300000000002</v>
      </c>
      <c r="E20" s="95">
        <f t="shared" si="0"/>
        <v>70.28553719008265</v>
      </c>
    </row>
    <row r="21" spans="1:5" ht="15.75" x14ac:dyDescent="0.25">
      <c r="A21" s="39">
        <v>14</v>
      </c>
      <c r="B21" s="42" t="s">
        <v>16</v>
      </c>
      <c r="C21" s="151">
        <v>600</v>
      </c>
      <c r="D21" s="151">
        <v>578.15899999999999</v>
      </c>
      <c r="E21" s="95">
        <f t="shared" si="0"/>
        <v>96.359833333333327</v>
      </c>
    </row>
    <row r="22" spans="1:5" ht="15.75" x14ac:dyDescent="0.25">
      <c r="A22" s="39">
        <v>15</v>
      </c>
      <c r="B22" s="42" t="s">
        <v>17</v>
      </c>
      <c r="C22" s="151">
        <v>600</v>
      </c>
      <c r="D22" s="151">
        <v>342.74400000000003</v>
      </c>
      <c r="E22" s="95">
        <f t="shared" si="0"/>
        <v>57.124000000000009</v>
      </c>
    </row>
    <row r="23" spans="1:5" ht="15.75" x14ac:dyDescent="0.25">
      <c r="A23" s="39">
        <v>16</v>
      </c>
      <c r="B23" s="42" t="s">
        <v>18</v>
      </c>
      <c r="C23" s="151">
        <v>600</v>
      </c>
      <c r="D23" s="151">
        <v>342.74400000000003</v>
      </c>
      <c r="E23" s="95">
        <f t="shared" si="0"/>
        <v>57.124000000000009</v>
      </c>
    </row>
    <row r="24" spans="1:5" ht="15.75" x14ac:dyDescent="0.25">
      <c r="A24" s="39">
        <v>17</v>
      </c>
      <c r="B24" s="42" t="s">
        <v>19</v>
      </c>
      <c r="C24" s="151">
        <v>600</v>
      </c>
      <c r="D24" s="151">
        <v>342.74400000000003</v>
      </c>
      <c r="E24" s="95">
        <f t="shared" si="0"/>
        <v>57.124000000000009</v>
      </c>
    </row>
    <row r="25" spans="1:5" ht="15.75" x14ac:dyDescent="0.25">
      <c r="A25" s="39">
        <v>18</v>
      </c>
      <c r="B25" s="42" t="s">
        <v>20</v>
      </c>
      <c r="C25" s="151">
        <v>600</v>
      </c>
      <c r="D25" s="151">
        <v>354.34899999999999</v>
      </c>
      <c r="E25" s="95">
        <f t="shared" si="0"/>
        <v>59.058166666666665</v>
      </c>
    </row>
    <row r="26" spans="1:5" ht="15.75" x14ac:dyDescent="0.25">
      <c r="A26" s="39">
        <v>19</v>
      </c>
      <c r="B26" s="42" t="s">
        <v>30</v>
      </c>
      <c r="C26" s="151">
        <v>600</v>
      </c>
      <c r="D26" s="151">
        <v>404.524</v>
      </c>
      <c r="E26" s="95">
        <f t="shared" si="0"/>
        <v>67.420666666666662</v>
      </c>
    </row>
    <row r="27" spans="1:5" ht="15.75" x14ac:dyDescent="0.2">
      <c r="A27" s="39"/>
      <c r="B27" s="42"/>
      <c r="C27" s="45"/>
      <c r="D27" s="82"/>
      <c r="E27" s="95"/>
    </row>
    <row r="28" spans="1:5" ht="19.5" customHeight="1" x14ac:dyDescent="0.25">
      <c r="A28" s="118"/>
      <c r="B28" s="160" t="s">
        <v>21</v>
      </c>
      <c r="C28" s="115">
        <f>SUM(C8:C26)</f>
        <v>11825</v>
      </c>
      <c r="D28" s="64">
        <f>SUM(D8:D26)</f>
        <v>7488.0069999999996</v>
      </c>
      <c r="E28" s="64">
        <f t="shared" si="0"/>
        <v>63.323526427061303</v>
      </c>
    </row>
    <row r="29" spans="1:5" ht="15.75" x14ac:dyDescent="0.25">
      <c r="A29" s="2"/>
      <c r="B29" s="2"/>
    </row>
  </sheetData>
  <mergeCells count="3">
    <mergeCell ref="A3:E3"/>
    <mergeCell ref="A4:E4"/>
    <mergeCell ref="D6:E6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tabColor rgb="FF00B0F0"/>
  </sheetPr>
  <dimension ref="A1:E29"/>
  <sheetViews>
    <sheetView view="pageBreakPreview" zoomScaleNormal="100" zoomScaleSheetLayoutView="100" workbookViewId="0">
      <selection activeCell="R36" sqref="R36"/>
    </sheetView>
  </sheetViews>
  <sheetFormatPr defaultRowHeight="12.75" x14ac:dyDescent="0.2"/>
  <cols>
    <col min="1" max="1" width="5.28515625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50.25" customHeight="1" x14ac:dyDescent="0.2">
      <c r="A4" s="190" t="s">
        <v>41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5">
      <c r="A8" s="44">
        <v>1</v>
      </c>
      <c r="B8" s="56" t="s">
        <v>4</v>
      </c>
      <c r="C8" s="151">
        <v>600</v>
      </c>
      <c r="D8" s="151">
        <v>372.62900000000002</v>
      </c>
      <c r="E8" s="113">
        <f>D8/C8*100</f>
        <v>62.104833333333332</v>
      </c>
    </row>
    <row r="9" spans="1:5" ht="15.75" x14ac:dyDescent="0.25">
      <c r="A9" s="39">
        <v>2</v>
      </c>
      <c r="B9" s="42" t="s">
        <v>5</v>
      </c>
      <c r="C9" s="151">
        <v>600</v>
      </c>
      <c r="D9" s="151">
        <v>372.62900000000002</v>
      </c>
      <c r="E9" s="95">
        <f t="shared" ref="E9:E26" si="0">D9/C9*100</f>
        <v>62.104833333333332</v>
      </c>
    </row>
    <row r="10" spans="1:5" ht="15.75" x14ac:dyDescent="0.25">
      <c r="A10" s="39">
        <v>3</v>
      </c>
      <c r="B10" s="42" t="s">
        <v>29</v>
      </c>
      <c r="C10" s="151">
        <v>600</v>
      </c>
      <c r="D10" s="151">
        <v>490.24900000000002</v>
      </c>
      <c r="E10" s="95">
        <f t="shared" si="0"/>
        <v>81.708166666666671</v>
      </c>
    </row>
    <row r="11" spans="1:5" ht="15.75" x14ac:dyDescent="0.25">
      <c r="A11" s="39">
        <v>4</v>
      </c>
      <c r="B11" s="42" t="s">
        <v>6</v>
      </c>
      <c r="C11" s="151">
        <v>600</v>
      </c>
      <c r="D11" s="151">
        <v>551.47799999999995</v>
      </c>
      <c r="E11" s="95">
        <f t="shared" si="0"/>
        <v>91.912999999999982</v>
      </c>
    </row>
    <row r="12" spans="1:5" ht="15.75" x14ac:dyDescent="0.25">
      <c r="A12" s="39">
        <v>5</v>
      </c>
      <c r="B12" s="42" t="s">
        <v>7</v>
      </c>
      <c r="C12" s="151">
        <v>600</v>
      </c>
      <c r="D12" s="151">
        <v>372.62900000000002</v>
      </c>
      <c r="E12" s="95">
        <f t="shared" si="0"/>
        <v>62.104833333333332</v>
      </c>
    </row>
    <row r="13" spans="1:5" ht="15.75" x14ac:dyDescent="0.25">
      <c r="A13" s="39">
        <v>6</v>
      </c>
      <c r="B13" s="42" t="s">
        <v>8</v>
      </c>
      <c r="C13" s="151">
        <v>773</v>
      </c>
      <c r="D13" s="151">
        <v>465.37</v>
      </c>
      <c r="E13" s="95">
        <f t="shared" si="0"/>
        <v>60.203104786545921</v>
      </c>
    </row>
    <row r="14" spans="1:5" ht="15.75" x14ac:dyDescent="0.25">
      <c r="A14" s="39">
        <v>7</v>
      </c>
      <c r="B14" s="42" t="s">
        <v>9</v>
      </c>
      <c r="C14" s="151">
        <v>600</v>
      </c>
      <c r="D14" s="151">
        <v>361.024</v>
      </c>
      <c r="E14" s="95">
        <f t="shared" si="0"/>
        <v>60.170666666666669</v>
      </c>
    </row>
    <row r="15" spans="1:5" ht="15.75" x14ac:dyDescent="0.25">
      <c r="A15" s="39">
        <v>8</v>
      </c>
      <c r="B15" s="42" t="s">
        <v>10</v>
      </c>
      <c r="C15" s="151">
        <v>600</v>
      </c>
      <c r="D15" s="151">
        <v>467.649</v>
      </c>
      <c r="E15" s="95">
        <f t="shared" si="0"/>
        <v>77.941499999999991</v>
      </c>
    </row>
    <row r="16" spans="1:5" ht="15.75" x14ac:dyDescent="0.25">
      <c r="A16" s="39">
        <v>9</v>
      </c>
      <c r="B16" s="42" t="s">
        <v>11</v>
      </c>
      <c r="C16" s="151">
        <v>600</v>
      </c>
      <c r="D16" s="151">
        <v>361.024</v>
      </c>
      <c r="E16" s="95">
        <f t="shared" si="0"/>
        <v>60.170666666666669</v>
      </c>
    </row>
    <row r="17" spans="1:5" ht="15.75" x14ac:dyDescent="0.25">
      <c r="A17" s="39">
        <v>10</v>
      </c>
      <c r="B17" s="42" t="s">
        <v>12</v>
      </c>
      <c r="C17" s="151">
        <v>600</v>
      </c>
      <c r="D17" s="151">
        <v>372.62900000000002</v>
      </c>
      <c r="E17" s="95">
        <f t="shared" si="0"/>
        <v>62.104833333333332</v>
      </c>
    </row>
    <row r="18" spans="1:5" ht="15.75" x14ac:dyDescent="0.25">
      <c r="A18" s="39">
        <v>11</v>
      </c>
      <c r="B18" s="42" t="s">
        <v>13</v>
      </c>
      <c r="C18" s="151">
        <v>600</v>
      </c>
      <c r="D18" s="151">
        <v>361.024</v>
      </c>
      <c r="E18" s="95">
        <f t="shared" si="0"/>
        <v>60.170666666666669</v>
      </c>
    </row>
    <row r="19" spans="1:5" ht="15.75" x14ac:dyDescent="0.25">
      <c r="A19" s="39">
        <v>12</v>
      </c>
      <c r="B19" s="42" t="s">
        <v>14</v>
      </c>
      <c r="C19" s="151">
        <v>726</v>
      </c>
      <c r="D19" s="151">
        <v>436.88799999999998</v>
      </c>
      <c r="E19" s="95">
        <f t="shared" si="0"/>
        <v>60.177410468319557</v>
      </c>
    </row>
    <row r="20" spans="1:5" ht="15.75" x14ac:dyDescent="0.25">
      <c r="A20" s="39">
        <v>13</v>
      </c>
      <c r="B20" s="42" t="s">
        <v>15</v>
      </c>
      <c r="C20" s="151">
        <v>726</v>
      </c>
      <c r="D20" s="151">
        <v>511.86971</v>
      </c>
      <c r="E20" s="95">
        <f t="shared" si="0"/>
        <v>70.505469696969698</v>
      </c>
    </row>
    <row r="21" spans="1:5" ht="15.75" x14ac:dyDescent="0.25">
      <c r="A21" s="39">
        <v>14</v>
      </c>
      <c r="B21" s="42" t="s">
        <v>16</v>
      </c>
      <c r="C21" s="151">
        <v>600</v>
      </c>
      <c r="D21" s="151">
        <v>554.149</v>
      </c>
      <c r="E21" s="95">
        <f t="shared" si="0"/>
        <v>92.358166666666662</v>
      </c>
    </row>
    <row r="22" spans="1:5" ht="15.75" x14ac:dyDescent="0.25">
      <c r="A22" s="39">
        <v>15</v>
      </c>
      <c r="B22" s="42" t="s">
        <v>17</v>
      </c>
      <c r="C22" s="151">
        <v>600</v>
      </c>
      <c r="D22" s="151">
        <v>361.024</v>
      </c>
      <c r="E22" s="95">
        <f t="shared" si="0"/>
        <v>60.170666666666669</v>
      </c>
    </row>
    <row r="23" spans="1:5" ht="15.75" x14ac:dyDescent="0.25">
      <c r="A23" s="39">
        <v>16</v>
      </c>
      <c r="B23" s="42" t="s">
        <v>18</v>
      </c>
      <c r="C23" s="151">
        <v>600</v>
      </c>
      <c r="D23" s="151">
        <v>361.024</v>
      </c>
      <c r="E23" s="95">
        <f t="shared" si="0"/>
        <v>60.170666666666669</v>
      </c>
    </row>
    <row r="24" spans="1:5" ht="15.75" x14ac:dyDescent="0.25">
      <c r="A24" s="39">
        <v>17</v>
      </c>
      <c r="B24" s="42" t="s">
        <v>19</v>
      </c>
      <c r="C24" s="151">
        <v>600</v>
      </c>
      <c r="D24" s="151">
        <v>361.024</v>
      </c>
      <c r="E24" s="95">
        <f t="shared" si="0"/>
        <v>60.170666666666669</v>
      </c>
    </row>
    <row r="25" spans="1:5" ht="15.75" x14ac:dyDescent="0.25">
      <c r="A25" s="39">
        <v>18</v>
      </c>
      <c r="B25" s="42" t="s">
        <v>20</v>
      </c>
      <c r="C25" s="151">
        <v>600</v>
      </c>
      <c r="D25" s="151">
        <v>372.62900000000002</v>
      </c>
      <c r="E25" s="95">
        <f t="shared" si="0"/>
        <v>62.104833333333332</v>
      </c>
    </row>
    <row r="26" spans="1:5" ht="15.75" x14ac:dyDescent="0.25">
      <c r="A26" s="39">
        <v>19</v>
      </c>
      <c r="B26" s="42" t="s">
        <v>30</v>
      </c>
      <c r="C26" s="151">
        <v>600</v>
      </c>
      <c r="D26" s="151">
        <v>422.80399999999997</v>
      </c>
      <c r="E26" s="95">
        <f t="shared" si="0"/>
        <v>70.467333333333329</v>
      </c>
    </row>
    <row r="27" spans="1:5" ht="15.75" x14ac:dyDescent="0.2">
      <c r="A27" s="39"/>
      <c r="B27" s="42"/>
      <c r="C27" s="59"/>
      <c r="D27" s="58"/>
      <c r="E27" s="124"/>
    </row>
    <row r="28" spans="1:5" ht="19.5" customHeight="1" x14ac:dyDescent="0.25">
      <c r="A28" s="118"/>
      <c r="B28" s="160" t="s">
        <v>21</v>
      </c>
      <c r="C28" s="125">
        <f>SUM(C8:C26)</f>
        <v>11825</v>
      </c>
      <c r="D28" s="125">
        <f>SUM(D8:D26)</f>
        <v>7929.7457100000011</v>
      </c>
      <c r="E28" s="75">
        <f>D28/C28*100</f>
        <v>67.059160338266395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rgb="FF00B0F0"/>
  </sheetPr>
  <dimension ref="A1:E38"/>
  <sheetViews>
    <sheetView view="pageBreakPreview" zoomScaleNormal="100" zoomScaleSheetLayoutView="100" workbookViewId="0">
      <selection activeCell="G31" sqref="G31"/>
    </sheetView>
  </sheetViews>
  <sheetFormatPr defaultRowHeight="12.75" x14ac:dyDescent="0.2"/>
  <cols>
    <col min="1" max="1" width="5.5703125" customWidth="1"/>
    <col min="2" max="2" width="26.7109375" customWidth="1"/>
    <col min="3" max="4" width="15.5703125" customWidth="1"/>
    <col min="5" max="5" width="19.140625" customWidth="1"/>
  </cols>
  <sheetData>
    <row r="1" spans="1:5" ht="15.75" customHeight="1" x14ac:dyDescent="0.25">
      <c r="A1" s="2"/>
      <c r="B1" s="16"/>
      <c r="C1" s="15"/>
    </row>
    <row r="2" spans="1:5" ht="15.75" customHeight="1" x14ac:dyDescent="0.25">
      <c r="A2" s="2"/>
      <c r="B2" s="16"/>
      <c r="C2" s="15"/>
    </row>
    <row r="3" spans="1:5" ht="18.75" x14ac:dyDescent="0.2">
      <c r="A3" s="185" t="s">
        <v>25</v>
      </c>
      <c r="B3" s="185"/>
      <c r="C3" s="185"/>
      <c r="D3" s="185"/>
      <c r="E3" s="185"/>
    </row>
    <row r="4" spans="1:5" ht="33" customHeight="1" x14ac:dyDescent="0.2">
      <c r="A4" s="189" t="s">
        <v>42</v>
      </c>
      <c r="B4" s="189"/>
      <c r="C4" s="189"/>
      <c r="D4" s="189"/>
      <c r="E4" s="189"/>
    </row>
    <row r="5" spans="1:5" ht="15.75" x14ac:dyDescent="0.25">
      <c r="A5" s="4"/>
      <c r="B5" s="4"/>
      <c r="C5" s="4"/>
    </row>
    <row r="6" spans="1:5" ht="15.75" x14ac:dyDescent="0.25">
      <c r="A6" s="4"/>
      <c r="B6" s="4"/>
      <c r="D6" s="188" t="s">
        <v>0</v>
      </c>
      <c r="E6" s="188"/>
    </row>
    <row r="7" spans="1:5" ht="37.5" customHeight="1" x14ac:dyDescent="0.2">
      <c r="A7" s="5" t="s">
        <v>1</v>
      </c>
      <c r="B7" s="5" t="s">
        <v>2</v>
      </c>
      <c r="C7" s="18" t="s">
        <v>3</v>
      </c>
      <c r="D7" s="128" t="s">
        <v>28</v>
      </c>
      <c r="E7" s="5" t="s">
        <v>31</v>
      </c>
    </row>
    <row r="8" spans="1:5" ht="15.75" x14ac:dyDescent="0.25">
      <c r="A8" s="44">
        <v>1</v>
      </c>
      <c r="B8" s="56" t="s">
        <v>4</v>
      </c>
      <c r="C8" s="180">
        <v>198</v>
      </c>
      <c r="D8" s="180">
        <v>143.51400000000001</v>
      </c>
      <c r="E8" s="113">
        <f>D8/C8*100</f>
        <v>72.481818181818198</v>
      </c>
    </row>
    <row r="9" spans="1:5" ht="15.75" x14ac:dyDescent="0.25">
      <c r="A9" s="39">
        <v>2</v>
      </c>
      <c r="B9" s="42" t="s">
        <v>5</v>
      </c>
      <c r="C9" s="151">
        <v>306</v>
      </c>
      <c r="D9" s="151">
        <v>96.67</v>
      </c>
      <c r="E9" s="95">
        <f t="shared" ref="E9:E28" si="0">D9/C9*100</f>
        <v>31.591503267973859</v>
      </c>
    </row>
    <row r="10" spans="1:5" ht="15.75" x14ac:dyDescent="0.25">
      <c r="A10" s="39">
        <v>3</v>
      </c>
      <c r="B10" s="42" t="s">
        <v>29</v>
      </c>
      <c r="C10" s="151">
        <v>375</v>
      </c>
      <c r="D10" s="151">
        <v>166.68199999999999</v>
      </c>
      <c r="E10" s="95">
        <f t="shared" si="0"/>
        <v>44.44853333333333</v>
      </c>
    </row>
    <row r="11" spans="1:5" ht="15.75" x14ac:dyDescent="0.25">
      <c r="A11" s="39">
        <v>4</v>
      </c>
      <c r="B11" s="42" t="s">
        <v>6</v>
      </c>
      <c r="C11" s="151">
        <v>316</v>
      </c>
      <c r="D11" s="151">
        <v>118.56</v>
      </c>
      <c r="E11" s="95">
        <f t="shared" si="0"/>
        <v>37.518987341772153</v>
      </c>
    </row>
    <row r="12" spans="1:5" ht="15.75" x14ac:dyDescent="0.25">
      <c r="A12" s="39">
        <v>5</v>
      </c>
      <c r="B12" s="42" t="s">
        <v>7</v>
      </c>
      <c r="C12" s="151">
        <v>672</v>
      </c>
      <c r="D12" s="151">
        <v>276.64</v>
      </c>
      <c r="E12" s="95">
        <f t="shared" si="0"/>
        <v>41.166666666666664</v>
      </c>
    </row>
    <row r="13" spans="1:5" ht="15.75" x14ac:dyDescent="0.25">
      <c r="A13" s="39">
        <v>6</v>
      </c>
      <c r="B13" s="42" t="s">
        <v>8</v>
      </c>
      <c r="C13" s="151">
        <v>159</v>
      </c>
      <c r="D13" s="151">
        <v>63.51</v>
      </c>
      <c r="E13" s="95">
        <f t="shared" si="0"/>
        <v>39.943396226415096</v>
      </c>
    </row>
    <row r="14" spans="1:5" ht="15.75" x14ac:dyDescent="0.25">
      <c r="A14" s="39">
        <v>7</v>
      </c>
      <c r="B14" s="42" t="s">
        <v>9</v>
      </c>
      <c r="C14" s="151">
        <v>158</v>
      </c>
      <c r="D14" s="151">
        <v>39.094000000000001</v>
      </c>
      <c r="E14" s="95">
        <f t="shared" si="0"/>
        <v>24.743037974683546</v>
      </c>
    </row>
    <row r="15" spans="1:5" ht="15.75" x14ac:dyDescent="0.25">
      <c r="A15" s="39">
        <v>8</v>
      </c>
      <c r="B15" s="42" t="s">
        <v>10</v>
      </c>
      <c r="C15" s="151">
        <v>366</v>
      </c>
      <c r="D15" s="151">
        <v>108.6812</v>
      </c>
      <c r="E15" s="95">
        <f t="shared" si="0"/>
        <v>29.694316939890715</v>
      </c>
    </row>
    <row r="16" spans="1:5" ht="15.75" x14ac:dyDescent="0.25">
      <c r="A16" s="39">
        <v>9</v>
      </c>
      <c r="B16" s="42" t="s">
        <v>11</v>
      </c>
      <c r="C16" s="151">
        <v>296</v>
      </c>
      <c r="D16" s="151">
        <v>79.040000000000006</v>
      </c>
      <c r="E16" s="95">
        <f t="shared" si="0"/>
        <v>26.702702702702709</v>
      </c>
    </row>
    <row r="17" spans="1:5" ht="15.75" x14ac:dyDescent="0.25">
      <c r="A17" s="39">
        <v>10</v>
      </c>
      <c r="B17" s="42" t="s">
        <v>12</v>
      </c>
      <c r="C17" s="151">
        <v>296</v>
      </c>
      <c r="D17" s="151">
        <v>98.8</v>
      </c>
      <c r="E17" s="95">
        <f t="shared" si="0"/>
        <v>33.378378378378379</v>
      </c>
    </row>
    <row r="18" spans="1:5" ht="15.75" x14ac:dyDescent="0.25">
      <c r="A18" s="39">
        <v>11</v>
      </c>
      <c r="B18" s="42" t="s">
        <v>13</v>
      </c>
      <c r="C18" s="151">
        <v>227</v>
      </c>
      <c r="D18" s="151">
        <v>98.8</v>
      </c>
      <c r="E18" s="95">
        <f t="shared" si="0"/>
        <v>43.524229074889867</v>
      </c>
    </row>
    <row r="19" spans="1:5" ht="15.75" x14ac:dyDescent="0.25">
      <c r="A19" s="39">
        <v>12</v>
      </c>
      <c r="B19" s="42" t="s">
        <v>14</v>
      </c>
      <c r="C19" s="151">
        <v>106</v>
      </c>
      <c r="D19" s="151">
        <v>20.257999999999999</v>
      </c>
      <c r="E19" s="95">
        <f t="shared" si="0"/>
        <v>19.111320754716981</v>
      </c>
    </row>
    <row r="20" spans="1:5" ht="15.75" x14ac:dyDescent="0.25">
      <c r="A20" s="39">
        <v>13</v>
      </c>
      <c r="B20" s="42" t="s">
        <v>15</v>
      </c>
      <c r="C20" s="151">
        <v>201</v>
      </c>
      <c r="D20" s="151">
        <v>63.51</v>
      </c>
      <c r="E20" s="95">
        <f t="shared" si="0"/>
        <v>31.597014925373134</v>
      </c>
    </row>
    <row r="21" spans="1:5" ht="15.75" x14ac:dyDescent="0.25">
      <c r="A21" s="39">
        <v>14</v>
      </c>
      <c r="B21" s="42" t="s">
        <v>16</v>
      </c>
      <c r="C21" s="151">
        <v>662</v>
      </c>
      <c r="D21" s="151">
        <v>210.54300000000001</v>
      </c>
      <c r="E21" s="95">
        <f t="shared" si="0"/>
        <v>31.804078549848942</v>
      </c>
    </row>
    <row r="22" spans="1:5" ht="15.75" x14ac:dyDescent="0.25">
      <c r="A22" s="39">
        <v>15</v>
      </c>
      <c r="B22" s="42" t="s">
        <v>17</v>
      </c>
      <c r="C22" s="151">
        <v>237</v>
      </c>
      <c r="D22" s="151">
        <v>68.734099999999998</v>
      </c>
      <c r="E22" s="95">
        <f t="shared" si="0"/>
        <v>29.001729957805907</v>
      </c>
    </row>
    <row r="23" spans="1:5" ht="15.75" x14ac:dyDescent="0.25">
      <c r="A23" s="39">
        <v>16</v>
      </c>
      <c r="B23" s="42" t="s">
        <v>18</v>
      </c>
      <c r="C23" s="151">
        <v>119</v>
      </c>
      <c r="D23" s="151">
        <v>67.456199999999995</v>
      </c>
      <c r="E23" s="95">
        <f t="shared" si="0"/>
        <v>56.685882352941178</v>
      </c>
    </row>
    <row r="24" spans="1:5" ht="15.75" x14ac:dyDescent="0.25">
      <c r="A24" s="39">
        <v>17</v>
      </c>
      <c r="B24" s="42" t="s">
        <v>19</v>
      </c>
      <c r="C24" s="151">
        <v>336</v>
      </c>
      <c r="D24" s="151">
        <v>76.058000000000007</v>
      </c>
      <c r="E24" s="95">
        <f t="shared" si="0"/>
        <v>22.636309523809526</v>
      </c>
    </row>
    <row r="25" spans="1:5" ht="15.75" x14ac:dyDescent="0.25">
      <c r="A25" s="39">
        <v>18</v>
      </c>
      <c r="B25" s="42" t="s">
        <v>20</v>
      </c>
      <c r="C25" s="151">
        <v>395</v>
      </c>
      <c r="D25" s="151">
        <v>96.244</v>
      </c>
      <c r="E25" s="95">
        <f t="shared" si="0"/>
        <v>24.365569620253165</v>
      </c>
    </row>
    <row r="26" spans="1:5" ht="15.75" x14ac:dyDescent="0.25">
      <c r="A26" s="39">
        <v>19</v>
      </c>
      <c r="B26" s="42" t="s">
        <v>30</v>
      </c>
      <c r="C26" s="151">
        <v>2272</v>
      </c>
      <c r="D26" s="151">
        <v>938.6</v>
      </c>
      <c r="E26" s="95">
        <f t="shared" si="0"/>
        <v>41.311619718309863</v>
      </c>
    </row>
    <row r="27" spans="1:5" ht="15.75" x14ac:dyDescent="0.2">
      <c r="A27" s="39"/>
      <c r="B27" s="42"/>
      <c r="C27" s="137"/>
      <c r="D27" s="137"/>
      <c r="E27" s="41"/>
    </row>
    <row r="28" spans="1:5" ht="15.75" x14ac:dyDescent="0.25">
      <c r="A28" s="118"/>
      <c r="B28" s="160" t="s">
        <v>21</v>
      </c>
      <c r="C28" s="115">
        <f>SUM(C8:C26)</f>
        <v>7697</v>
      </c>
      <c r="D28" s="126">
        <f>SUM(D8:D26)</f>
        <v>2831.3944999999999</v>
      </c>
      <c r="E28" s="126">
        <f t="shared" si="0"/>
        <v>36.785689229569961</v>
      </c>
    </row>
    <row r="29" spans="1:5" ht="15.75" x14ac:dyDescent="0.25">
      <c r="C29" s="2"/>
      <c r="D29" s="2"/>
      <c r="E29" s="2"/>
    </row>
    <row r="30" spans="1:5" ht="15.75" x14ac:dyDescent="0.25">
      <c r="C30" s="2"/>
      <c r="D30" s="2"/>
      <c r="E30" s="2"/>
    </row>
    <row r="31" spans="1:5" ht="15.75" x14ac:dyDescent="0.25">
      <c r="C31" s="2"/>
      <c r="D31" s="2"/>
      <c r="E31" s="2"/>
    </row>
    <row r="32" spans="1:5" ht="15.75" x14ac:dyDescent="0.25">
      <c r="C32" s="2"/>
      <c r="D32" s="2"/>
      <c r="E32" s="2"/>
    </row>
    <row r="33" spans="3:5" ht="15.75" x14ac:dyDescent="0.25">
      <c r="C33" s="2"/>
      <c r="D33" s="2"/>
      <c r="E33" s="2"/>
    </row>
    <row r="34" spans="3:5" ht="15.75" x14ac:dyDescent="0.25">
      <c r="C34" s="2"/>
      <c r="D34" s="2"/>
      <c r="E34" s="2"/>
    </row>
    <row r="35" spans="3:5" ht="15.75" x14ac:dyDescent="0.25">
      <c r="C35" s="2"/>
      <c r="D35" s="2"/>
      <c r="E35" s="2"/>
    </row>
    <row r="36" spans="3:5" ht="15.75" x14ac:dyDescent="0.25">
      <c r="C36" s="2"/>
      <c r="D36" s="2"/>
      <c r="E36" s="2"/>
    </row>
    <row r="37" spans="3:5" ht="15.75" x14ac:dyDescent="0.25">
      <c r="C37" s="2"/>
      <c r="D37" s="2"/>
      <c r="E37" s="2"/>
    </row>
    <row r="38" spans="3:5" ht="15.75" x14ac:dyDescent="0.25">
      <c r="C38" s="2"/>
      <c r="D38" s="2"/>
      <c r="E38" s="2"/>
    </row>
  </sheetData>
  <mergeCells count="3">
    <mergeCell ref="A3:E3"/>
    <mergeCell ref="A4:E4"/>
    <mergeCell ref="D6:E6"/>
  </mergeCells>
  <phoneticPr fontId="27" type="noConversion"/>
  <printOptions horizontalCentered="1"/>
  <pageMargins left="0.70866141732283472" right="0.74803149606299213" top="0.6692913385826772" bottom="0.98425196850393704" header="0.51181102362204722" footer="0.51181102362204722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rgb="FF00B0F0"/>
  </sheetPr>
  <dimension ref="A1:G139"/>
  <sheetViews>
    <sheetView view="pageBreakPreview" zoomScaleNormal="100" zoomScaleSheetLayoutView="100" workbookViewId="0">
      <selection activeCell="G31" sqref="G31"/>
    </sheetView>
  </sheetViews>
  <sheetFormatPr defaultRowHeight="12.75" x14ac:dyDescent="0.2"/>
  <cols>
    <col min="1" max="1" width="4.7109375" style="7" customWidth="1"/>
    <col min="2" max="2" width="27.85546875" style="7" customWidth="1"/>
    <col min="3" max="3" width="16" style="7" customWidth="1"/>
    <col min="4" max="4" width="16" style="10" customWidth="1"/>
    <col min="5" max="5" width="21.42578125" style="7" customWidth="1"/>
    <col min="6" max="16384" width="9.140625" style="7"/>
  </cols>
  <sheetData>
    <row r="1" spans="1:7" x14ac:dyDescent="0.2">
      <c r="D1" s="9"/>
      <c r="E1" s="8"/>
      <c r="F1" s="8"/>
    </row>
    <row r="2" spans="1:7" x14ac:dyDescent="0.2">
      <c r="D2" s="9"/>
      <c r="E2" s="8"/>
      <c r="F2" s="8"/>
    </row>
    <row r="3" spans="1:7" s="10" customFormat="1" ht="15.75" customHeight="1" x14ac:dyDescent="0.2">
      <c r="A3" s="197" t="s">
        <v>25</v>
      </c>
      <c r="B3" s="197"/>
      <c r="C3" s="197"/>
      <c r="D3" s="197"/>
      <c r="E3" s="197"/>
      <c r="F3" s="9"/>
    </row>
    <row r="4" spans="1:7" ht="33.75" customHeight="1" x14ac:dyDescent="0.2">
      <c r="A4" s="198" t="s">
        <v>43</v>
      </c>
      <c r="B4" s="198"/>
      <c r="C4" s="198"/>
      <c r="D4" s="198"/>
      <c r="E4" s="198"/>
      <c r="F4" s="8"/>
    </row>
    <row r="5" spans="1:7" ht="15.75" customHeight="1" x14ac:dyDescent="0.2">
      <c r="A5" s="87"/>
      <c r="B5" s="87"/>
      <c r="C5" s="87"/>
      <c r="D5" s="87"/>
      <c r="E5" s="87"/>
      <c r="F5" s="8"/>
    </row>
    <row r="6" spans="1:7" ht="15.75" x14ac:dyDescent="0.25">
      <c r="A6" s="11"/>
      <c r="B6" s="11"/>
      <c r="D6" s="199" t="s">
        <v>0</v>
      </c>
      <c r="E6" s="199"/>
      <c r="F6" s="8"/>
    </row>
    <row r="7" spans="1:7" ht="35.25" customHeight="1" x14ac:dyDescent="0.2">
      <c r="A7" s="46" t="s">
        <v>1</v>
      </c>
      <c r="B7" s="46" t="s">
        <v>2</v>
      </c>
      <c r="C7" s="152" t="s">
        <v>3</v>
      </c>
      <c r="D7" s="128" t="s">
        <v>28</v>
      </c>
      <c r="E7" s="5" t="s">
        <v>31</v>
      </c>
      <c r="F7" s="8"/>
    </row>
    <row r="8" spans="1:7" s="8" customFormat="1" ht="15.75" x14ac:dyDescent="0.25">
      <c r="A8" s="44">
        <v>1</v>
      </c>
      <c r="B8" s="56" t="s">
        <v>4</v>
      </c>
      <c r="C8" s="180">
        <v>2127.1999999999998</v>
      </c>
      <c r="D8" s="180">
        <v>991.11802</v>
      </c>
      <c r="E8" s="57">
        <f>D8/C8*100</f>
        <v>46.592610943963905</v>
      </c>
      <c r="G8" s="149"/>
    </row>
    <row r="9" spans="1:7" s="8" customFormat="1" ht="15.75" x14ac:dyDescent="0.25">
      <c r="A9" s="39">
        <v>2</v>
      </c>
      <c r="B9" s="42" t="s">
        <v>5</v>
      </c>
      <c r="C9" s="151">
        <v>2002.1</v>
      </c>
      <c r="D9" s="151">
        <v>1001.04</v>
      </c>
      <c r="E9" s="41">
        <f t="shared" ref="E9:E27" si="0">D9/C9*100</f>
        <v>49.999500524449331</v>
      </c>
      <c r="G9" s="149"/>
    </row>
    <row r="10" spans="1:7" s="8" customFormat="1" ht="15.75" x14ac:dyDescent="0.25">
      <c r="A10" s="39">
        <v>3</v>
      </c>
      <c r="B10" s="42" t="s">
        <v>29</v>
      </c>
      <c r="C10" s="151">
        <v>2752.8</v>
      </c>
      <c r="D10" s="151">
        <v>1376.4</v>
      </c>
      <c r="E10" s="41">
        <f t="shared" si="0"/>
        <v>50</v>
      </c>
      <c r="G10" s="149"/>
    </row>
    <row r="11" spans="1:7" s="8" customFormat="1" ht="15.75" x14ac:dyDescent="0.25">
      <c r="A11" s="39">
        <v>4</v>
      </c>
      <c r="B11" s="42" t="s">
        <v>6</v>
      </c>
      <c r="C11" s="151">
        <v>2502.5</v>
      </c>
      <c r="D11" s="151">
        <v>1141.25</v>
      </c>
      <c r="E11" s="41">
        <f t="shared" si="0"/>
        <v>45.604395604395606</v>
      </c>
      <c r="G11" s="149"/>
    </row>
    <row r="12" spans="1:7" s="8" customFormat="1" ht="15.75" x14ac:dyDescent="0.25">
      <c r="A12" s="39">
        <v>5</v>
      </c>
      <c r="B12" s="42" t="s">
        <v>7</v>
      </c>
      <c r="C12" s="151">
        <v>2625.4</v>
      </c>
      <c r="D12" s="151">
        <v>1312.692</v>
      </c>
      <c r="E12" s="41">
        <f t="shared" si="0"/>
        <v>49.999695284528073</v>
      </c>
      <c r="G12" s="149"/>
    </row>
    <row r="13" spans="1:7" s="8" customFormat="1" ht="15.75" x14ac:dyDescent="0.25">
      <c r="A13" s="39">
        <v>6</v>
      </c>
      <c r="B13" s="42" t="s">
        <v>8</v>
      </c>
      <c r="C13" s="151">
        <v>500.5</v>
      </c>
      <c r="D13" s="151">
        <v>250.24199999999999</v>
      </c>
      <c r="E13" s="41">
        <f t="shared" si="0"/>
        <v>49.9984015984016</v>
      </c>
      <c r="G13" s="149"/>
    </row>
    <row r="14" spans="1:7" s="8" customFormat="1" ht="15.75" x14ac:dyDescent="0.25">
      <c r="A14" s="39">
        <v>7</v>
      </c>
      <c r="B14" s="42" t="s">
        <v>9</v>
      </c>
      <c r="C14" s="151">
        <v>1876.9</v>
      </c>
      <c r="D14" s="151">
        <v>873.64133000000004</v>
      </c>
      <c r="E14" s="41">
        <f t="shared" si="0"/>
        <v>46.547036602909053</v>
      </c>
      <c r="G14" s="149"/>
    </row>
    <row r="15" spans="1:7" s="8" customFormat="1" ht="15.75" x14ac:dyDescent="0.25">
      <c r="A15" s="39">
        <v>8</v>
      </c>
      <c r="B15" s="42" t="s">
        <v>10</v>
      </c>
      <c r="C15" s="151">
        <v>1751.8</v>
      </c>
      <c r="D15" s="151">
        <v>875.89200000000005</v>
      </c>
      <c r="E15" s="41">
        <f t="shared" si="0"/>
        <v>49.999543326863801</v>
      </c>
      <c r="G15" s="149"/>
    </row>
    <row r="16" spans="1:7" s="8" customFormat="1" ht="15.75" x14ac:dyDescent="0.25">
      <c r="A16" s="39">
        <v>9</v>
      </c>
      <c r="B16" s="42" t="s">
        <v>11</v>
      </c>
      <c r="C16" s="151">
        <v>2127.1999999999998</v>
      </c>
      <c r="D16" s="151">
        <v>899.12099999999998</v>
      </c>
      <c r="E16" s="41">
        <f t="shared" si="0"/>
        <v>42.267816848439267</v>
      </c>
      <c r="G16" s="149"/>
    </row>
    <row r="17" spans="1:7" s="8" customFormat="1" ht="15.75" x14ac:dyDescent="0.25">
      <c r="A17" s="39">
        <v>10</v>
      </c>
      <c r="B17" s="42" t="s">
        <v>12</v>
      </c>
      <c r="C17" s="151">
        <v>2501.3000000000002</v>
      </c>
      <c r="D17" s="151">
        <v>1250.6400000000001</v>
      </c>
      <c r="E17" s="41">
        <f t="shared" si="0"/>
        <v>49.999600207891895</v>
      </c>
      <c r="G17" s="149"/>
    </row>
    <row r="18" spans="1:7" s="8" customFormat="1" ht="15.75" x14ac:dyDescent="0.25">
      <c r="A18" s="39">
        <v>11</v>
      </c>
      <c r="B18" s="42" t="s">
        <v>13</v>
      </c>
      <c r="C18" s="151">
        <v>1501.5</v>
      </c>
      <c r="D18" s="151">
        <v>750.75</v>
      </c>
      <c r="E18" s="41">
        <f t="shared" si="0"/>
        <v>50</v>
      </c>
      <c r="G18" s="149"/>
    </row>
    <row r="19" spans="1:7" s="8" customFormat="1" ht="15.75" x14ac:dyDescent="0.25">
      <c r="A19" s="39">
        <v>12</v>
      </c>
      <c r="B19" s="42" t="s">
        <v>14</v>
      </c>
      <c r="C19" s="151">
        <v>249.8</v>
      </c>
      <c r="D19" s="151">
        <v>104.075</v>
      </c>
      <c r="E19" s="41">
        <f t="shared" si="0"/>
        <v>41.663330664531621</v>
      </c>
      <c r="G19" s="149"/>
    </row>
    <row r="20" spans="1:7" s="8" customFormat="1" ht="15.75" x14ac:dyDescent="0.25">
      <c r="A20" s="39">
        <v>13</v>
      </c>
      <c r="B20" s="42" t="s">
        <v>15</v>
      </c>
      <c r="C20" s="151">
        <v>1251.3</v>
      </c>
      <c r="D20" s="151">
        <v>521.375</v>
      </c>
      <c r="E20" s="41">
        <f t="shared" si="0"/>
        <v>41.666666666666671</v>
      </c>
      <c r="G20" s="149"/>
    </row>
    <row r="21" spans="1:7" s="8" customFormat="1" ht="15.75" x14ac:dyDescent="0.25">
      <c r="A21" s="39">
        <v>14</v>
      </c>
      <c r="B21" s="42" t="s">
        <v>16</v>
      </c>
      <c r="C21" s="151">
        <v>2252.3000000000002</v>
      </c>
      <c r="D21" s="151">
        <v>1056.35907</v>
      </c>
      <c r="E21" s="41">
        <f t="shared" si="0"/>
        <v>46.901348399413926</v>
      </c>
      <c r="G21" s="149"/>
    </row>
    <row r="22" spans="1:7" s="8" customFormat="1" ht="15.75" x14ac:dyDescent="0.25">
      <c r="A22" s="39">
        <v>15</v>
      </c>
      <c r="B22" s="42" t="s">
        <v>17</v>
      </c>
      <c r="C22" s="151">
        <v>1376.4</v>
      </c>
      <c r="D22" s="151">
        <v>646.49126999999999</v>
      </c>
      <c r="E22" s="41">
        <f t="shared" si="0"/>
        <v>46.969723190932868</v>
      </c>
      <c r="G22" s="149"/>
    </row>
    <row r="23" spans="1:7" s="8" customFormat="1" ht="15.75" x14ac:dyDescent="0.25">
      <c r="A23" s="39">
        <v>16</v>
      </c>
      <c r="B23" s="42" t="s">
        <v>18</v>
      </c>
      <c r="C23" s="151">
        <v>1626.7</v>
      </c>
      <c r="D23" s="151">
        <v>813.34199999999998</v>
      </c>
      <c r="E23" s="41">
        <f t="shared" si="0"/>
        <v>49.999508206799035</v>
      </c>
      <c r="G23" s="149"/>
    </row>
    <row r="24" spans="1:7" s="8" customFormat="1" ht="15.75" x14ac:dyDescent="0.25">
      <c r="A24" s="39">
        <v>17</v>
      </c>
      <c r="B24" s="42" t="s">
        <v>19</v>
      </c>
      <c r="C24" s="151">
        <v>1251.3</v>
      </c>
      <c r="D24" s="151">
        <v>625.65</v>
      </c>
      <c r="E24" s="41">
        <f t="shared" si="0"/>
        <v>50</v>
      </c>
      <c r="G24" s="149"/>
    </row>
    <row r="25" spans="1:7" s="8" customFormat="1" ht="15.75" x14ac:dyDescent="0.25">
      <c r="A25" s="39">
        <v>18</v>
      </c>
      <c r="B25" s="42" t="s">
        <v>20</v>
      </c>
      <c r="C25" s="151">
        <v>1876.9</v>
      </c>
      <c r="D25" s="151">
        <v>780.78</v>
      </c>
      <c r="E25" s="41">
        <f t="shared" si="0"/>
        <v>41.599445894826573</v>
      </c>
      <c r="G25" s="149"/>
    </row>
    <row r="26" spans="1:7" s="8" customFormat="1" ht="15.75" x14ac:dyDescent="0.2">
      <c r="A26" s="39"/>
      <c r="B26" s="40"/>
      <c r="C26" s="45"/>
      <c r="D26" s="45"/>
      <c r="E26" s="41"/>
    </row>
    <row r="27" spans="1:7" s="8" customFormat="1" ht="15.75" x14ac:dyDescent="0.2">
      <c r="A27" s="88"/>
      <c r="B27" s="89" t="s">
        <v>21</v>
      </c>
      <c r="C27" s="90">
        <f>SUM(C8:C25)</f>
        <v>32153.899999999998</v>
      </c>
      <c r="D27" s="90">
        <f>SUM(D8:D25)</f>
        <v>15270.858690000003</v>
      </c>
      <c r="E27" s="64">
        <f t="shared" si="0"/>
        <v>47.493021655226904</v>
      </c>
    </row>
    <row r="28" spans="1:7" s="8" customFormat="1" ht="15.75" x14ac:dyDescent="0.2">
      <c r="A28" s="31"/>
      <c r="B28" s="49"/>
      <c r="C28" s="47"/>
      <c r="D28" s="48"/>
      <c r="E28" s="48"/>
    </row>
    <row r="29" spans="1:7" s="8" customFormat="1" ht="15.75" x14ac:dyDescent="0.2">
      <c r="A29" s="31"/>
      <c r="B29" s="49"/>
      <c r="C29" s="47"/>
      <c r="D29" s="48"/>
      <c r="E29" s="48"/>
    </row>
    <row r="30" spans="1:7" s="8" customFormat="1" ht="15.75" x14ac:dyDescent="0.2">
      <c r="A30" s="31"/>
      <c r="B30" s="49"/>
      <c r="C30" s="47"/>
      <c r="D30" s="48"/>
      <c r="E30" s="48"/>
    </row>
    <row r="31" spans="1:7" s="8" customFormat="1" ht="15.75" x14ac:dyDescent="0.2">
      <c r="A31" s="31"/>
      <c r="B31" s="49"/>
      <c r="C31" s="47"/>
      <c r="D31" s="48"/>
      <c r="E31" s="48"/>
    </row>
    <row r="32" spans="1:7" s="8" customFormat="1" ht="15.75" x14ac:dyDescent="0.2">
      <c r="A32" s="31"/>
      <c r="B32" s="49"/>
      <c r="C32" s="47"/>
      <c r="D32" s="48"/>
      <c r="E32" s="48"/>
    </row>
    <row r="33" spans="1:5" s="8" customFormat="1" ht="15.75" x14ac:dyDescent="0.2">
      <c r="A33" s="31"/>
      <c r="B33" s="49"/>
      <c r="C33" s="47"/>
      <c r="D33" s="48"/>
      <c r="E33" s="48"/>
    </row>
    <row r="34" spans="1:5" s="8" customFormat="1" ht="15.75" x14ac:dyDescent="0.2">
      <c r="A34" s="31"/>
      <c r="B34" s="49"/>
      <c r="C34" s="47"/>
      <c r="D34" s="48"/>
      <c r="E34" s="48"/>
    </row>
    <row r="35" spans="1:5" s="8" customFormat="1" ht="15.75" x14ac:dyDescent="0.2">
      <c r="A35" s="31"/>
      <c r="B35" s="49"/>
      <c r="C35" s="47"/>
      <c r="D35" s="48"/>
      <c r="E35" s="48"/>
    </row>
    <row r="36" spans="1:5" s="8" customFormat="1" ht="15.75" x14ac:dyDescent="0.2">
      <c r="A36" s="31"/>
      <c r="B36" s="49"/>
      <c r="C36" s="47"/>
      <c r="D36" s="48"/>
      <c r="E36" s="48"/>
    </row>
    <row r="37" spans="1:5" s="8" customFormat="1" ht="15.75" x14ac:dyDescent="0.2">
      <c r="A37" s="31"/>
      <c r="B37" s="49"/>
      <c r="C37" s="47"/>
      <c r="D37" s="48"/>
      <c r="E37" s="48"/>
    </row>
    <row r="38" spans="1:5" s="8" customFormat="1" ht="15.75" x14ac:dyDescent="0.2">
      <c r="A38" s="31"/>
      <c r="B38" s="49"/>
      <c r="C38" s="47"/>
      <c r="D38" s="48"/>
      <c r="E38" s="48"/>
    </row>
    <row r="39" spans="1:5" s="8" customFormat="1" ht="15.75" x14ac:dyDescent="0.2">
      <c r="A39" s="31"/>
      <c r="B39" s="49"/>
      <c r="C39" s="47"/>
      <c r="D39" s="48"/>
      <c r="E39" s="48"/>
    </row>
    <row r="40" spans="1:5" s="8" customFormat="1" ht="15.75" x14ac:dyDescent="0.2">
      <c r="A40" s="31"/>
      <c r="B40" s="49"/>
      <c r="C40" s="47"/>
      <c r="D40" s="48"/>
      <c r="E40" s="48"/>
    </row>
    <row r="41" spans="1:5" s="8" customFormat="1" ht="15.75" x14ac:dyDescent="0.2">
      <c r="A41" s="31"/>
      <c r="B41" s="49"/>
      <c r="C41" s="47"/>
      <c r="D41" s="48"/>
      <c r="E41" s="48"/>
    </row>
    <row r="42" spans="1:5" s="8" customFormat="1" ht="15.75" x14ac:dyDescent="0.2">
      <c r="A42" s="31"/>
      <c r="B42" s="49"/>
      <c r="C42" s="47"/>
      <c r="D42" s="48"/>
      <c r="E42" s="48"/>
    </row>
    <row r="43" spans="1:5" s="8" customFormat="1" ht="15.75" x14ac:dyDescent="0.2">
      <c r="A43" s="31"/>
      <c r="B43" s="49"/>
      <c r="C43" s="47"/>
      <c r="D43" s="48"/>
      <c r="E43" s="48"/>
    </row>
    <row r="44" spans="1:5" s="8" customFormat="1" ht="15.75" x14ac:dyDescent="0.2">
      <c r="A44" s="31"/>
      <c r="B44" s="49"/>
      <c r="C44" s="47"/>
      <c r="D44" s="48"/>
      <c r="E44" s="48"/>
    </row>
    <row r="45" spans="1:5" s="8" customFormat="1" ht="15.75" x14ac:dyDescent="0.2">
      <c r="A45" s="31"/>
      <c r="B45" s="49"/>
      <c r="C45" s="47"/>
      <c r="D45" s="48"/>
      <c r="E45" s="48"/>
    </row>
    <row r="46" spans="1:5" s="8" customFormat="1" ht="15.75" x14ac:dyDescent="0.2">
      <c r="A46" s="31"/>
      <c r="B46" s="49"/>
      <c r="C46" s="47"/>
      <c r="D46" s="48"/>
      <c r="E46" s="48"/>
    </row>
    <row r="47" spans="1:5" s="8" customFormat="1" ht="15.75" x14ac:dyDescent="0.2">
      <c r="A47" s="31"/>
      <c r="B47" s="49"/>
      <c r="C47" s="47"/>
      <c r="D47" s="48"/>
      <c r="E47" s="48"/>
    </row>
    <row r="48" spans="1:5" s="8" customFormat="1" ht="15.75" x14ac:dyDescent="0.2">
      <c r="A48" s="31"/>
      <c r="B48" s="49"/>
      <c r="C48" s="47"/>
      <c r="D48" s="48"/>
      <c r="E48" s="48"/>
    </row>
    <row r="49" spans="1:5" s="8" customFormat="1" ht="15.75" x14ac:dyDescent="0.2">
      <c r="A49" s="31"/>
      <c r="B49" s="50"/>
      <c r="C49" s="47"/>
      <c r="D49" s="48"/>
      <c r="E49" s="48"/>
    </row>
    <row r="50" spans="1:5" s="8" customFormat="1" ht="15.75" x14ac:dyDescent="0.2">
      <c r="A50" s="31"/>
      <c r="B50" s="49"/>
      <c r="C50" s="47"/>
      <c r="D50" s="48"/>
      <c r="E50" s="48"/>
    </row>
    <row r="51" spans="1:5" s="8" customFormat="1" ht="15.75" x14ac:dyDescent="0.2">
      <c r="A51" s="31"/>
      <c r="B51" s="49"/>
      <c r="C51" s="47"/>
      <c r="D51" s="48"/>
      <c r="E51" s="48"/>
    </row>
    <row r="52" spans="1:5" s="8" customFormat="1" ht="15.75" x14ac:dyDescent="0.2">
      <c r="A52" s="31"/>
      <c r="B52" s="49"/>
      <c r="C52" s="47"/>
      <c r="D52" s="48"/>
      <c r="E52" s="48"/>
    </row>
    <row r="53" spans="1:5" s="8" customFormat="1" ht="15.75" x14ac:dyDescent="0.2">
      <c r="A53" s="31"/>
      <c r="B53" s="49"/>
      <c r="C53" s="47"/>
      <c r="D53" s="48"/>
      <c r="E53" s="48"/>
    </row>
    <row r="54" spans="1:5" s="8" customFormat="1" ht="15.75" x14ac:dyDescent="0.2">
      <c r="A54" s="31"/>
      <c r="B54" s="49"/>
      <c r="C54" s="47"/>
      <c r="D54" s="48"/>
      <c r="E54" s="48"/>
    </row>
    <row r="55" spans="1:5" s="8" customFormat="1" ht="15.75" x14ac:dyDescent="0.2">
      <c r="A55" s="31"/>
      <c r="B55" s="49"/>
      <c r="C55" s="47"/>
      <c r="D55" s="48"/>
      <c r="E55" s="48"/>
    </row>
    <row r="56" spans="1:5" s="8" customFormat="1" ht="15.75" x14ac:dyDescent="0.2">
      <c r="A56" s="31"/>
      <c r="B56" s="49"/>
      <c r="C56" s="47"/>
      <c r="D56" s="48"/>
      <c r="E56" s="48"/>
    </row>
    <row r="57" spans="1:5" s="8" customFormat="1" ht="15.75" x14ac:dyDescent="0.2">
      <c r="A57" s="31"/>
      <c r="B57" s="49"/>
      <c r="C57" s="47"/>
      <c r="D57" s="48"/>
      <c r="E57" s="48"/>
    </row>
    <row r="58" spans="1:5" s="8" customFormat="1" ht="15.75" x14ac:dyDescent="0.2">
      <c r="A58" s="31"/>
      <c r="B58" s="49"/>
      <c r="C58" s="47"/>
      <c r="D58" s="48"/>
      <c r="E58" s="48"/>
    </row>
    <row r="59" spans="1:5" s="8" customFormat="1" ht="15.75" x14ac:dyDescent="0.2">
      <c r="A59" s="31"/>
      <c r="B59" s="49"/>
      <c r="C59" s="47"/>
      <c r="D59" s="48"/>
      <c r="E59" s="48"/>
    </row>
    <row r="60" spans="1:5" s="8" customFormat="1" ht="15.75" x14ac:dyDescent="0.2">
      <c r="A60" s="31"/>
      <c r="B60" s="49"/>
      <c r="C60" s="47"/>
      <c r="D60" s="48"/>
      <c r="E60" s="48"/>
    </row>
    <row r="61" spans="1:5" s="8" customFormat="1" ht="15.75" x14ac:dyDescent="0.2">
      <c r="A61" s="31"/>
      <c r="B61" s="49"/>
      <c r="C61" s="47"/>
      <c r="D61" s="48"/>
      <c r="E61" s="48"/>
    </row>
    <row r="62" spans="1:5" s="8" customFormat="1" ht="15.75" x14ac:dyDescent="0.2">
      <c r="A62" s="31"/>
      <c r="B62" s="49"/>
      <c r="C62" s="47"/>
      <c r="D62" s="48"/>
      <c r="E62" s="48"/>
    </row>
    <row r="63" spans="1:5" s="8" customFormat="1" ht="15.75" x14ac:dyDescent="0.2">
      <c r="A63" s="31"/>
      <c r="B63" s="49"/>
      <c r="C63" s="47"/>
      <c r="D63" s="48"/>
      <c r="E63" s="48"/>
    </row>
    <row r="64" spans="1:5" s="8" customFormat="1" ht="15.75" x14ac:dyDescent="0.2">
      <c r="A64" s="31"/>
      <c r="B64" s="49"/>
      <c r="C64" s="47"/>
      <c r="D64" s="48"/>
      <c r="E64" s="48"/>
    </row>
    <row r="65" spans="1:5" s="8" customFormat="1" ht="15.75" x14ac:dyDescent="0.2">
      <c r="A65" s="31"/>
      <c r="B65" s="49"/>
      <c r="C65" s="47"/>
      <c r="D65" s="48"/>
      <c r="E65" s="48"/>
    </row>
    <row r="66" spans="1:5" s="8" customFormat="1" ht="15.75" x14ac:dyDescent="0.2">
      <c r="A66" s="31"/>
      <c r="B66" s="49"/>
      <c r="C66" s="47"/>
      <c r="D66" s="48"/>
      <c r="E66" s="48"/>
    </row>
    <row r="67" spans="1:5" s="8" customFormat="1" ht="15.75" x14ac:dyDescent="0.2">
      <c r="A67" s="31"/>
      <c r="B67" s="49"/>
      <c r="C67" s="47"/>
      <c r="D67" s="48"/>
      <c r="E67" s="48"/>
    </row>
    <row r="68" spans="1:5" s="8" customFormat="1" ht="15.75" x14ac:dyDescent="0.2">
      <c r="A68" s="31"/>
      <c r="B68" s="49"/>
      <c r="C68" s="47"/>
      <c r="D68" s="48"/>
      <c r="E68" s="48"/>
    </row>
    <row r="69" spans="1:5" s="8" customFormat="1" ht="15.75" x14ac:dyDescent="0.2">
      <c r="A69" s="31"/>
      <c r="B69" s="49"/>
      <c r="C69" s="47"/>
      <c r="D69" s="48"/>
      <c r="E69" s="48"/>
    </row>
    <row r="70" spans="1:5" s="8" customFormat="1" ht="15.75" x14ac:dyDescent="0.2">
      <c r="A70" s="31"/>
      <c r="B70" s="49"/>
      <c r="C70" s="47"/>
      <c r="D70" s="48"/>
      <c r="E70" s="48"/>
    </row>
    <row r="71" spans="1:5" s="8" customFormat="1" ht="15.75" x14ac:dyDescent="0.2">
      <c r="A71" s="31"/>
      <c r="B71" s="49"/>
      <c r="C71" s="47"/>
      <c r="D71" s="48"/>
      <c r="E71" s="48"/>
    </row>
    <row r="72" spans="1:5" s="8" customFormat="1" ht="15.75" x14ac:dyDescent="0.2">
      <c r="A72" s="31"/>
      <c r="B72" s="49"/>
      <c r="C72" s="47"/>
      <c r="D72" s="48"/>
      <c r="E72" s="48"/>
    </row>
    <row r="73" spans="1:5" s="8" customFormat="1" ht="15.75" x14ac:dyDescent="0.2">
      <c r="A73" s="31"/>
      <c r="B73" s="49"/>
      <c r="C73" s="47"/>
      <c r="D73" s="48"/>
      <c r="E73" s="48"/>
    </row>
    <row r="74" spans="1:5" s="8" customFormat="1" ht="15.75" x14ac:dyDescent="0.2">
      <c r="A74" s="31"/>
      <c r="B74" s="49"/>
      <c r="C74" s="47"/>
      <c r="D74" s="48"/>
      <c r="E74" s="48"/>
    </row>
    <row r="75" spans="1:5" s="8" customFormat="1" ht="15.75" x14ac:dyDescent="0.2">
      <c r="A75" s="31"/>
      <c r="B75" s="49"/>
      <c r="C75" s="47"/>
      <c r="D75" s="48"/>
      <c r="E75" s="48"/>
    </row>
    <row r="76" spans="1:5" s="8" customFormat="1" ht="15.75" x14ac:dyDescent="0.2">
      <c r="A76" s="31"/>
      <c r="B76" s="49"/>
      <c r="C76" s="47"/>
      <c r="D76" s="48"/>
      <c r="E76" s="48"/>
    </row>
    <row r="77" spans="1:5" s="8" customFormat="1" ht="15.75" x14ac:dyDescent="0.2">
      <c r="A77" s="31"/>
      <c r="B77" s="49"/>
      <c r="C77" s="47"/>
      <c r="D77" s="48"/>
      <c r="E77" s="48"/>
    </row>
    <row r="78" spans="1:5" s="8" customFormat="1" ht="15.75" x14ac:dyDescent="0.2">
      <c r="A78" s="31"/>
      <c r="B78" s="49"/>
      <c r="C78" s="47"/>
      <c r="D78" s="48"/>
      <c r="E78" s="48"/>
    </row>
    <row r="79" spans="1:5" s="8" customFormat="1" ht="15.75" x14ac:dyDescent="0.2">
      <c r="A79" s="31"/>
      <c r="B79" s="49"/>
      <c r="C79" s="47"/>
      <c r="D79" s="48"/>
      <c r="E79" s="48"/>
    </row>
    <row r="80" spans="1:5" s="8" customFormat="1" ht="15.75" x14ac:dyDescent="0.2">
      <c r="A80" s="31"/>
      <c r="B80" s="49"/>
      <c r="C80" s="47"/>
      <c r="D80" s="48"/>
      <c r="E80" s="48"/>
    </row>
    <row r="81" spans="1:5" s="8" customFormat="1" ht="15.75" x14ac:dyDescent="0.2">
      <c r="A81" s="31"/>
      <c r="B81" s="49"/>
      <c r="C81" s="47"/>
      <c r="D81" s="48"/>
      <c r="E81" s="48"/>
    </row>
    <row r="82" spans="1:5" s="8" customFormat="1" ht="15.75" x14ac:dyDescent="0.2">
      <c r="A82" s="31"/>
      <c r="B82" s="49"/>
      <c r="C82" s="47"/>
      <c r="D82" s="48"/>
      <c r="E82" s="48"/>
    </row>
    <row r="83" spans="1:5" s="8" customFormat="1" ht="15.75" x14ac:dyDescent="0.2">
      <c r="A83" s="31"/>
      <c r="B83" s="49"/>
      <c r="C83" s="47"/>
      <c r="D83" s="48"/>
      <c r="E83" s="48"/>
    </row>
    <row r="84" spans="1:5" s="8" customFormat="1" ht="15.75" x14ac:dyDescent="0.2">
      <c r="A84" s="31"/>
      <c r="B84" s="49"/>
      <c r="C84" s="47"/>
      <c r="D84" s="48"/>
      <c r="E84" s="48"/>
    </row>
    <row r="85" spans="1:5" s="8" customFormat="1" ht="15.75" x14ac:dyDescent="0.2">
      <c r="A85" s="31"/>
      <c r="B85" s="49"/>
      <c r="C85" s="47"/>
      <c r="D85" s="48"/>
      <c r="E85" s="48"/>
    </row>
    <row r="86" spans="1:5" s="8" customFormat="1" ht="15.75" x14ac:dyDescent="0.2">
      <c r="A86" s="31"/>
      <c r="B86" s="49"/>
      <c r="C86" s="47"/>
      <c r="D86" s="48"/>
      <c r="E86" s="48"/>
    </row>
    <row r="87" spans="1:5" s="8" customFormat="1" ht="15.75" x14ac:dyDescent="0.2">
      <c r="A87" s="31"/>
      <c r="B87" s="49"/>
      <c r="C87" s="47"/>
      <c r="D87" s="48"/>
      <c r="E87" s="48"/>
    </row>
    <row r="88" spans="1:5" s="8" customFormat="1" ht="15.75" x14ac:dyDescent="0.2">
      <c r="A88" s="31"/>
      <c r="B88" s="49"/>
      <c r="C88" s="47"/>
      <c r="D88" s="48"/>
      <c r="E88" s="48"/>
    </row>
    <row r="89" spans="1:5" s="8" customFormat="1" ht="15.75" x14ac:dyDescent="0.2">
      <c r="A89" s="31"/>
      <c r="B89" s="49"/>
      <c r="C89" s="47"/>
      <c r="D89" s="48"/>
      <c r="E89" s="48"/>
    </row>
    <row r="90" spans="1:5" s="8" customFormat="1" ht="15.75" x14ac:dyDescent="0.2">
      <c r="A90" s="31"/>
      <c r="B90" s="49"/>
      <c r="C90" s="47"/>
      <c r="D90" s="48"/>
      <c r="E90" s="48"/>
    </row>
    <row r="91" spans="1:5" s="8" customFormat="1" ht="15.75" x14ac:dyDescent="0.2">
      <c r="A91" s="31"/>
      <c r="B91" s="49"/>
      <c r="C91" s="47"/>
      <c r="D91" s="48"/>
      <c r="E91" s="48"/>
    </row>
    <row r="92" spans="1:5" s="8" customFormat="1" ht="15.75" x14ac:dyDescent="0.2">
      <c r="A92" s="31"/>
      <c r="B92" s="49"/>
      <c r="C92" s="47"/>
      <c r="D92" s="48"/>
      <c r="E92" s="48"/>
    </row>
    <row r="93" spans="1:5" s="8" customFormat="1" ht="15.75" x14ac:dyDescent="0.2">
      <c r="A93" s="31"/>
      <c r="B93" s="49"/>
      <c r="C93" s="47"/>
      <c r="D93" s="48"/>
      <c r="E93" s="48"/>
    </row>
    <row r="94" spans="1:5" s="8" customFormat="1" ht="15.75" x14ac:dyDescent="0.2">
      <c r="A94" s="31"/>
      <c r="B94" s="49"/>
      <c r="C94" s="47"/>
      <c r="D94" s="48"/>
      <c r="E94" s="48"/>
    </row>
    <row r="95" spans="1:5" s="8" customFormat="1" ht="15.75" x14ac:dyDescent="0.2">
      <c r="A95" s="31"/>
      <c r="B95" s="49"/>
      <c r="C95" s="47"/>
      <c r="D95" s="48"/>
      <c r="E95" s="48"/>
    </row>
    <row r="96" spans="1:5" s="8" customFormat="1" ht="15.75" x14ac:dyDescent="0.2">
      <c r="A96" s="31"/>
      <c r="B96" s="49"/>
      <c r="C96" s="47"/>
      <c r="D96" s="48"/>
      <c r="E96" s="48"/>
    </row>
    <row r="97" spans="1:5" s="8" customFormat="1" ht="15.75" x14ac:dyDescent="0.2">
      <c r="A97" s="31"/>
      <c r="B97" s="49"/>
      <c r="C97" s="47"/>
      <c r="D97" s="48"/>
      <c r="E97" s="48"/>
    </row>
    <row r="98" spans="1:5" s="8" customFormat="1" ht="15.75" x14ac:dyDescent="0.2">
      <c r="A98" s="31"/>
      <c r="B98" s="49"/>
      <c r="C98" s="47"/>
      <c r="D98" s="48"/>
      <c r="E98" s="48"/>
    </row>
    <row r="99" spans="1:5" s="8" customFormat="1" ht="15.75" x14ac:dyDescent="0.2">
      <c r="A99" s="31"/>
      <c r="B99" s="49"/>
      <c r="C99" s="47"/>
      <c r="D99" s="48"/>
      <c r="E99" s="48"/>
    </row>
    <row r="100" spans="1:5" s="8" customFormat="1" ht="15.75" x14ac:dyDescent="0.2">
      <c r="A100" s="31"/>
      <c r="B100" s="49"/>
      <c r="C100" s="47"/>
      <c r="D100" s="48"/>
      <c r="E100" s="48"/>
    </row>
    <row r="101" spans="1:5" s="8" customFormat="1" ht="15.75" x14ac:dyDescent="0.2">
      <c r="A101" s="31"/>
      <c r="B101" s="49"/>
      <c r="C101" s="47"/>
      <c r="D101" s="48"/>
      <c r="E101" s="48"/>
    </row>
    <row r="102" spans="1:5" s="8" customFormat="1" ht="15.75" x14ac:dyDescent="0.2">
      <c r="A102" s="31"/>
      <c r="B102" s="49"/>
      <c r="C102" s="47"/>
      <c r="D102" s="48"/>
      <c r="E102" s="48"/>
    </row>
    <row r="103" spans="1:5" s="8" customFormat="1" ht="15.75" x14ac:dyDescent="0.2">
      <c r="A103" s="31"/>
      <c r="B103" s="49"/>
      <c r="C103" s="47"/>
      <c r="D103" s="48"/>
      <c r="E103" s="48"/>
    </row>
    <row r="104" spans="1:5" s="8" customFormat="1" ht="15.75" x14ac:dyDescent="0.2">
      <c r="A104" s="31"/>
      <c r="B104" s="49"/>
      <c r="C104" s="47"/>
      <c r="D104" s="48"/>
      <c r="E104" s="48"/>
    </row>
    <row r="105" spans="1:5" s="8" customFormat="1" ht="15.75" x14ac:dyDescent="0.2">
      <c r="A105" s="31"/>
      <c r="B105" s="49"/>
      <c r="C105" s="47"/>
      <c r="D105" s="48"/>
      <c r="E105" s="48"/>
    </row>
    <row r="106" spans="1:5" s="8" customFormat="1" ht="15.75" x14ac:dyDescent="0.2">
      <c r="A106" s="31"/>
      <c r="B106" s="49"/>
      <c r="C106" s="47"/>
      <c r="D106" s="48"/>
      <c r="E106" s="48"/>
    </row>
    <row r="107" spans="1:5" s="8" customFormat="1" ht="15.75" x14ac:dyDescent="0.2">
      <c r="A107" s="31"/>
      <c r="B107" s="49"/>
      <c r="C107" s="47"/>
      <c r="D107" s="48"/>
      <c r="E107" s="48"/>
    </row>
    <row r="108" spans="1:5" s="8" customFormat="1" ht="15.75" x14ac:dyDescent="0.2">
      <c r="A108" s="31"/>
      <c r="B108" s="49"/>
      <c r="C108" s="47"/>
      <c r="D108" s="48"/>
      <c r="E108" s="48"/>
    </row>
    <row r="109" spans="1:5" s="8" customFormat="1" ht="15.75" x14ac:dyDescent="0.2">
      <c r="A109" s="31"/>
      <c r="B109" s="49"/>
      <c r="C109" s="47"/>
      <c r="D109" s="48"/>
      <c r="E109" s="48"/>
    </row>
    <row r="110" spans="1:5" s="8" customFormat="1" ht="15.75" x14ac:dyDescent="0.2">
      <c r="A110" s="31"/>
      <c r="B110" s="49"/>
      <c r="C110" s="47"/>
      <c r="D110" s="48"/>
      <c r="E110" s="48"/>
    </row>
    <row r="111" spans="1:5" s="8" customFormat="1" ht="15.75" x14ac:dyDescent="0.2">
      <c r="A111" s="31"/>
      <c r="B111" s="49"/>
      <c r="C111" s="47"/>
      <c r="D111" s="48"/>
      <c r="E111" s="48"/>
    </row>
    <row r="112" spans="1:5" s="8" customFormat="1" ht="15.75" x14ac:dyDescent="0.2">
      <c r="A112" s="31"/>
      <c r="B112" s="49"/>
      <c r="C112" s="47"/>
      <c r="D112" s="48"/>
      <c r="E112" s="48"/>
    </row>
    <row r="113" spans="1:5" s="8" customFormat="1" ht="15.75" x14ac:dyDescent="0.2">
      <c r="A113" s="31"/>
      <c r="B113" s="49"/>
      <c r="C113" s="47"/>
      <c r="D113" s="48"/>
      <c r="E113" s="48"/>
    </row>
    <row r="114" spans="1:5" s="8" customFormat="1" ht="15.75" x14ac:dyDescent="0.2">
      <c r="A114" s="31"/>
      <c r="B114" s="49"/>
      <c r="C114" s="47"/>
      <c r="D114" s="48"/>
      <c r="E114" s="48"/>
    </row>
    <row r="115" spans="1:5" s="8" customFormat="1" ht="15.75" x14ac:dyDescent="0.2">
      <c r="A115" s="31"/>
      <c r="B115" s="49"/>
      <c r="C115" s="47"/>
      <c r="D115" s="48"/>
      <c r="E115" s="48"/>
    </row>
    <row r="116" spans="1:5" s="8" customFormat="1" ht="15.75" x14ac:dyDescent="0.2">
      <c r="A116" s="31"/>
      <c r="B116" s="49"/>
      <c r="C116" s="47"/>
      <c r="D116" s="48"/>
      <c r="E116" s="48"/>
    </row>
    <row r="117" spans="1:5" s="8" customFormat="1" ht="15.75" x14ac:dyDescent="0.2">
      <c r="A117" s="31"/>
      <c r="B117" s="49"/>
      <c r="C117" s="47"/>
      <c r="D117" s="48"/>
      <c r="E117" s="48"/>
    </row>
    <row r="118" spans="1:5" s="8" customFormat="1" ht="15.75" x14ac:dyDescent="0.2">
      <c r="A118" s="31"/>
      <c r="B118" s="49"/>
      <c r="C118" s="47"/>
      <c r="D118" s="48"/>
      <c r="E118" s="48"/>
    </row>
    <row r="119" spans="1:5" s="8" customFormat="1" ht="15.75" x14ac:dyDescent="0.2">
      <c r="A119" s="31"/>
      <c r="B119" s="49"/>
      <c r="C119" s="47"/>
      <c r="D119" s="48"/>
      <c r="E119" s="48"/>
    </row>
    <row r="120" spans="1:5" s="8" customFormat="1" ht="15.75" x14ac:dyDescent="0.2">
      <c r="A120" s="31"/>
      <c r="B120" s="49"/>
      <c r="C120" s="47"/>
      <c r="D120" s="48"/>
      <c r="E120" s="48"/>
    </row>
    <row r="121" spans="1:5" s="8" customFormat="1" ht="15.75" x14ac:dyDescent="0.2">
      <c r="A121" s="31"/>
      <c r="B121" s="49"/>
      <c r="C121" s="47"/>
      <c r="D121" s="48"/>
      <c r="E121" s="48"/>
    </row>
    <row r="122" spans="1:5" s="8" customFormat="1" ht="15.75" x14ac:dyDescent="0.2">
      <c r="A122" s="31"/>
      <c r="B122" s="49"/>
      <c r="C122" s="47"/>
      <c r="D122" s="48"/>
      <c r="E122" s="48"/>
    </row>
    <row r="123" spans="1:5" s="8" customFormat="1" ht="15.75" x14ac:dyDescent="0.2">
      <c r="A123" s="31"/>
      <c r="B123" s="49"/>
      <c r="C123" s="47"/>
      <c r="D123" s="48"/>
      <c r="E123" s="48"/>
    </row>
    <row r="124" spans="1:5" s="8" customFormat="1" ht="15.75" x14ac:dyDescent="0.2">
      <c r="A124" s="31"/>
      <c r="B124" s="49"/>
      <c r="C124" s="47"/>
      <c r="D124" s="48"/>
      <c r="E124" s="48"/>
    </row>
    <row r="125" spans="1:5" s="8" customFormat="1" ht="15.75" x14ac:dyDescent="0.2">
      <c r="A125" s="31"/>
      <c r="B125" s="49"/>
      <c r="C125" s="47"/>
      <c r="D125" s="48"/>
      <c r="E125" s="48"/>
    </row>
    <row r="126" spans="1:5" s="8" customFormat="1" ht="15.75" x14ac:dyDescent="0.2">
      <c r="A126" s="31"/>
      <c r="B126" s="49"/>
      <c r="C126" s="47"/>
      <c r="D126" s="48"/>
      <c r="E126" s="48"/>
    </row>
    <row r="127" spans="1:5" s="8" customFormat="1" ht="15.75" x14ac:dyDescent="0.2">
      <c r="A127" s="31"/>
      <c r="B127" s="49"/>
      <c r="C127" s="47"/>
      <c r="D127" s="48"/>
      <c r="E127" s="48"/>
    </row>
    <row r="128" spans="1:5" s="8" customFormat="1" ht="15.75" x14ac:dyDescent="0.2">
      <c r="A128" s="31"/>
      <c r="B128" s="49"/>
      <c r="C128" s="47"/>
      <c r="D128" s="48"/>
      <c r="E128" s="48"/>
    </row>
    <row r="129" spans="1:6" s="8" customFormat="1" ht="15.75" x14ac:dyDescent="0.2">
      <c r="A129" s="31"/>
      <c r="B129" s="49"/>
      <c r="C129" s="47"/>
      <c r="D129" s="48"/>
      <c r="E129" s="48"/>
    </row>
    <row r="130" spans="1:6" s="8" customFormat="1" ht="15.75" x14ac:dyDescent="0.2">
      <c r="A130" s="31"/>
      <c r="B130" s="49"/>
      <c r="C130" s="47"/>
      <c r="D130" s="48"/>
      <c r="E130" s="48"/>
    </row>
    <row r="131" spans="1:6" s="8" customFormat="1" ht="15.75" x14ac:dyDescent="0.2">
      <c r="A131" s="31"/>
      <c r="B131" s="49"/>
      <c r="C131" s="47"/>
      <c r="D131" s="48"/>
      <c r="E131" s="48"/>
    </row>
    <row r="132" spans="1:6" s="8" customFormat="1" ht="15.75" x14ac:dyDescent="0.2">
      <c r="A132" s="31"/>
      <c r="B132" s="49"/>
      <c r="C132" s="47"/>
      <c r="D132" s="48"/>
      <c r="E132" s="48"/>
    </row>
    <row r="133" spans="1:6" s="8" customFormat="1" ht="15.75" x14ac:dyDescent="0.2">
      <c r="A133" s="31"/>
      <c r="B133" s="49"/>
      <c r="C133" s="47"/>
      <c r="D133" s="48"/>
      <c r="E133" s="48"/>
    </row>
    <row r="134" spans="1:6" s="8" customFormat="1" ht="15.75" x14ac:dyDescent="0.2">
      <c r="A134" s="31"/>
      <c r="B134" s="50"/>
      <c r="C134" s="47"/>
      <c r="D134" s="48"/>
      <c r="E134" s="48"/>
    </row>
    <row r="135" spans="1:6" s="9" customFormat="1" ht="15.75" x14ac:dyDescent="0.2">
      <c r="B135" s="51"/>
      <c r="C135" s="52"/>
      <c r="D135" s="52"/>
      <c r="E135" s="53"/>
    </row>
    <row r="136" spans="1:6" s="8" customFormat="1" ht="15.75" x14ac:dyDescent="0.2">
      <c r="A136" s="31"/>
      <c r="B136" s="31"/>
      <c r="C136" s="31"/>
      <c r="D136" s="32"/>
      <c r="E136" s="54"/>
    </row>
    <row r="137" spans="1:6" ht="15.75" x14ac:dyDescent="0.2">
      <c r="A137" s="31"/>
      <c r="B137" s="31"/>
      <c r="C137" s="31"/>
      <c r="D137" s="32"/>
      <c r="E137" s="33"/>
      <c r="F137" s="8"/>
    </row>
    <row r="138" spans="1:6" ht="14.25" x14ac:dyDescent="0.2">
      <c r="A138" s="11"/>
      <c r="B138" s="11"/>
      <c r="C138" s="13"/>
      <c r="D138" s="12"/>
      <c r="F138" s="8"/>
    </row>
    <row r="139" spans="1:6" x14ac:dyDescent="0.2">
      <c r="A139" s="11"/>
      <c r="B139" s="11"/>
      <c r="C139" s="13"/>
      <c r="D139" s="9"/>
      <c r="E139" s="8"/>
      <c r="F139" s="8"/>
    </row>
  </sheetData>
  <mergeCells count="3">
    <mergeCell ref="A3:E3"/>
    <mergeCell ref="A4:E4"/>
    <mergeCell ref="D6:E6"/>
  </mergeCells>
  <phoneticPr fontId="3" type="noConversion"/>
  <printOptions horizontalCentered="1"/>
  <pageMargins left="0.6692913385826772" right="0.27559055118110237" top="0.86614173228346458" bottom="0.51181102362204722" header="0.19685039370078741" footer="0.19685039370078741"/>
  <pageSetup paperSize="9" scale="94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tabColor rgb="FF00B0F0"/>
  </sheetPr>
  <dimension ref="A1:E29"/>
  <sheetViews>
    <sheetView view="pageBreakPreview" zoomScale="90" zoomScaleNormal="100" zoomScaleSheetLayoutView="90" workbookViewId="0">
      <selection activeCell="G31" sqref="G31"/>
    </sheetView>
  </sheetViews>
  <sheetFormatPr defaultRowHeight="12.75" x14ac:dyDescent="0.2"/>
  <cols>
    <col min="1" max="1" width="4.85546875" customWidth="1"/>
    <col min="2" max="2" width="28.140625" customWidth="1"/>
    <col min="3" max="3" width="17.28515625" bestFit="1" customWidth="1"/>
    <col min="4" max="4" width="15.42578125" bestFit="1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55.5" customHeight="1" x14ac:dyDescent="0.2">
      <c r="A4" s="190" t="s">
        <v>44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37">
        <v>23561.61764</v>
      </c>
      <c r="D8" s="137">
        <v>9238.51613</v>
      </c>
      <c r="E8" s="113">
        <f>D8/C8*100</f>
        <v>39.210024842759481</v>
      </c>
    </row>
    <row r="9" spans="1:5" ht="15.75" x14ac:dyDescent="0.2">
      <c r="A9" s="39">
        <v>2</v>
      </c>
      <c r="B9" s="42" t="s">
        <v>5</v>
      </c>
      <c r="C9" s="137">
        <v>26531.31437</v>
      </c>
      <c r="D9" s="137">
        <v>10236.522169999998</v>
      </c>
      <c r="E9" s="95">
        <f t="shared" ref="E9:E28" si="0">D9/C9*100</f>
        <v>38.582793250434797</v>
      </c>
    </row>
    <row r="10" spans="1:5" ht="15.75" x14ac:dyDescent="0.2">
      <c r="A10" s="39">
        <v>3</v>
      </c>
      <c r="B10" s="42" t="s">
        <v>29</v>
      </c>
      <c r="C10" s="137">
        <v>59452.527540000003</v>
      </c>
      <c r="D10" s="137">
        <v>22466.527250000003</v>
      </c>
      <c r="E10" s="95">
        <f t="shared" si="0"/>
        <v>37.789019541489459</v>
      </c>
    </row>
    <row r="11" spans="1:5" ht="15.75" x14ac:dyDescent="0.2">
      <c r="A11" s="39">
        <v>4</v>
      </c>
      <c r="B11" s="42" t="s">
        <v>6</v>
      </c>
      <c r="C11" s="137">
        <v>25790.909909999998</v>
      </c>
      <c r="D11" s="137">
        <v>8730.7221200000004</v>
      </c>
      <c r="E11" s="95">
        <f t="shared" si="0"/>
        <v>33.851935237906467</v>
      </c>
    </row>
    <row r="12" spans="1:5" ht="15.75" x14ac:dyDescent="0.2">
      <c r="A12" s="39">
        <v>5</v>
      </c>
      <c r="B12" s="42" t="s">
        <v>7</v>
      </c>
      <c r="C12" s="137">
        <v>84814.145180000007</v>
      </c>
      <c r="D12" s="137">
        <v>31843.366689999999</v>
      </c>
      <c r="E12" s="95">
        <f t="shared" si="0"/>
        <v>37.544877240016056</v>
      </c>
    </row>
    <row r="13" spans="1:5" ht="15.75" x14ac:dyDescent="0.2">
      <c r="A13" s="39">
        <v>6</v>
      </c>
      <c r="B13" s="42" t="s">
        <v>8</v>
      </c>
      <c r="C13" s="137">
        <v>17960.606640000002</v>
      </c>
      <c r="D13" s="137">
        <v>7011.6201099999998</v>
      </c>
      <c r="E13" s="95">
        <f t="shared" si="0"/>
        <v>39.038882430532418</v>
      </c>
    </row>
    <row r="14" spans="1:5" ht="15.75" x14ac:dyDescent="0.2">
      <c r="A14" s="39">
        <v>7</v>
      </c>
      <c r="B14" s="42" t="s">
        <v>9</v>
      </c>
      <c r="C14" s="137">
        <v>19060.606640000002</v>
      </c>
      <c r="D14" s="137">
        <v>7550.3321100000003</v>
      </c>
      <c r="E14" s="95">
        <f t="shared" si="0"/>
        <v>39.612234031182965</v>
      </c>
    </row>
    <row r="15" spans="1:5" ht="15.75" x14ac:dyDescent="0.2">
      <c r="A15" s="39">
        <v>8</v>
      </c>
      <c r="B15" s="42" t="s">
        <v>10</v>
      </c>
      <c r="C15" s="137">
        <v>21270.707729999998</v>
      </c>
      <c r="D15" s="137">
        <v>7345.4679999999998</v>
      </c>
      <c r="E15" s="95">
        <f t="shared" si="0"/>
        <v>34.533256219020977</v>
      </c>
    </row>
    <row r="16" spans="1:5" ht="15.75" x14ac:dyDescent="0.2">
      <c r="A16" s="39">
        <v>9</v>
      </c>
      <c r="B16" s="42" t="s">
        <v>11</v>
      </c>
      <c r="C16" s="137">
        <v>21911.112140000001</v>
      </c>
      <c r="D16" s="137">
        <v>9250</v>
      </c>
      <c r="E16" s="95">
        <f t="shared" si="0"/>
        <v>42.216022358415991</v>
      </c>
    </row>
    <row r="17" spans="1:5" ht="15.75" x14ac:dyDescent="0.2">
      <c r="A17" s="39">
        <v>10</v>
      </c>
      <c r="B17" s="42" t="s">
        <v>12</v>
      </c>
      <c r="C17" s="137">
        <v>28011.112140000001</v>
      </c>
      <c r="D17" s="137">
        <v>8975.2120599999998</v>
      </c>
      <c r="E17" s="95">
        <f t="shared" si="0"/>
        <v>32.041612682644448</v>
      </c>
    </row>
    <row r="18" spans="1:5" ht="15.75" x14ac:dyDescent="0.2">
      <c r="A18" s="39">
        <v>11</v>
      </c>
      <c r="B18" s="42" t="s">
        <v>13</v>
      </c>
      <c r="C18" s="137">
        <v>28061.616999999998</v>
      </c>
      <c r="D18" s="137">
        <v>11174.165999999999</v>
      </c>
      <c r="E18" s="95">
        <f t="shared" si="0"/>
        <v>39.820107301728193</v>
      </c>
    </row>
    <row r="19" spans="1:5" ht="15.75" x14ac:dyDescent="0.2">
      <c r="A19" s="39">
        <v>12</v>
      </c>
      <c r="B19" s="42" t="s">
        <v>14</v>
      </c>
      <c r="C19" s="137">
        <v>4270.7070000000003</v>
      </c>
      <c r="D19" s="137">
        <v>1740.125</v>
      </c>
      <c r="E19" s="95">
        <f t="shared" si="0"/>
        <v>40.745595518493772</v>
      </c>
    </row>
    <row r="20" spans="1:5" ht="15.75" x14ac:dyDescent="0.2">
      <c r="A20" s="39">
        <v>13</v>
      </c>
      <c r="B20" s="42" t="s">
        <v>15</v>
      </c>
      <c r="C20" s="137">
        <v>19870.707729999998</v>
      </c>
      <c r="D20" s="137">
        <v>9234.635690000001</v>
      </c>
      <c r="E20" s="95">
        <f t="shared" si="0"/>
        <v>46.473612392063515</v>
      </c>
    </row>
    <row r="21" spans="1:5" ht="15.75" x14ac:dyDescent="0.2">
      <c r="A21" s="39">
        <v>14</v>
      </c>
      <c r="B21" s="42" t="s">
        <v>16</v>
      </c>
      <c r="C21" s="137">
        <v>50232.325369999999</v>
      </c>
      <c r="D21" s="137">
        <v>19394.334220000001</v>
      </c>
      <c r="E21" s="95">
        <f t="shared" si="0"/>
        <v>38.609270180398184</v>
      </c>
    </row>
    <row r="22" spans="1:5" ht="15.75" x14ac:dyDescent="0.2">
      <c r="A22" s="39">
        <v>15</v>
      </c>
      <c r="B22" s="42" t="s">
        <v>17</v>
      </c>
      <c r="C22" s="137">
        <v>17701.010999999999</v>
      </c>
      <c r="D22" s="137">
        <v>7119.13627</v>
      </c>
      <c r="E22" s="95">
        <f t="shared" si="0"/>
        <v>40.218811626070398</v>
      </c>
    </row>
    <row r="23" spans="1:5" ht="15.75" x14ac:dyDescent="0.2">
      <c r="A23" s="39">
        <v>16</v>
      </c>
      <c r="B23" s="42" t="s">
        <v>18</v>
      </c>
      <c r="C23" s="137">
        <v>21760.909899999999</v>
      </c>
      <c r="D23" s="137">
        <v>9508.1277300000002</v>
      </c>
      <c r="E23" s="95">
        <f t="shared" si="0"/>
        <v>43.693612875994681</v>
      </c>
    </row>
    <row r="24" spans="1:5" ht="15.75" x14ac:dyDescent="0.2">
      <c r="A24" s="39">
        <v>17</v>
      </c>
      <c r="B24" s="42" t="s">
        <v>19</v>
      </c>
      <c r="C24" s="137">
        <v>18741.41546</v>
      </c>
      <c r="D24" s="137">
        <v>7160.29979</v>
      </c>
      <c r="E24" s="95">
        <f t="shared" si="0"/>
        <v>38.205757752301594</v>
      </c>
    </row>
    <row r="25" spans="1:5" ht="15.75" x14ac:dyDescent="0.2">
      <c r="A25" s="39">
        <v>18</v>
      </c>
      <c r="B25" s="42" t="s">
        <v>20</v>
      </c>
      <c r="C25" s="137">
        <v>27571.826000000001</v>
      </c>
      <c r="D25" s="137">
        <v>10730</v>
      </c>
      <c r="E25" s="95">
        <f t="shared" si="0"/>
        <v>38.916537482863845</v>
      </c>
    </row>
    <row r="26" spans="1:5" ht="15.75" x14ac:dyDescent="0.2">
      <c r="A26" s="39">
        <v>19</v>
      </c>
      <c r="B26" s="42" t="s">
        <v>30</v>
      </c>
      <c r="C26" s="137">
        <v>235961.51800000001</v>
      </c>
      <c r="D26" s="137">
        <v>81477.327000000005</v>
      </c>
      <c r="E26" s="95">
        <f t="shared" si="0"/>
        <v>34.529921527289034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14" t="s">
        <v>21</v>
      </c>
      <c r="C28" s="125">
        <f>SUM(C8:C26)</f>
        <v>752536.69738999999</v>
      </c>
      <c r="D28" s="125">
        <f>SUM(D8:D26)</f>
        <v>280186.43833999999</v>
      </c>
      <c r="E28" s="75">
        <f t="shared" si="0"/>
        <v>37.232262467964958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9"/>
  <sheetViews>
    <sheetView view="pageBreakPreview" zoomScale="90" zoomScaleNormal="100" zoomScaleSheetLayoutView="90" workbookViewId="0">
      <selection activeCell="G31" sqref="G31"/>
    </sheetView>
  </sheetViews>
  <sheetFormatPr defaultRowHeight="12.75" x14ac:dyDescent="0.2"/>
  <cols>
    <col min="1" max="1" width="5.28515625" customWidth="1"/>
    <col min="2" max="2" width="28.140625" customWidth="1"/>
    <col min="3" max="3" width="16.140625" customWidth="1"/>
    <col min="4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41.25" customHeight="1" x14ac:dyDescent="0.2">
      <c r="A4" s="190" t="s">
        <v>45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37">
        <v>2338</v>
      </c>
      <c r="D8" s="137">
        <v>1908.8996</v>
      </c>
      <c r="E8" s="113">
        <f>D8/C8*100</f>
        <v>81.646689478186488</v>
      </c>
    </row>
    <row r="9" spans="1:5" ht="15.75" x14ac:dyDescent="0.2">
      <c r="A9" s="39">
        <v>2</v>
      </c>
      <c r="B9" s="42" t="s">
        <v>5</v>
      </c>
      <c r="C9" s="137">
        <v>4132</v>
      </c>
      <c r="D9" s="137">
        <v>2730</v>
      </c>
      <c r="E9" s="95">
        <f t="shared" ref="E9:E28" si="0">D9/C9*100</f>
        <v>66.069699903194575</v>
      </c>
    </row>
    <row r="10" spans="1:5" ht="15.75" x14ac:dyDescent="0.2">
      <c r="A10" s="39">
        <v>3</v>
      </c>
      <c r="B10" s="42" t="s">
        <v>29</v>
      </c>
      <c r="C10" s="137">
        <v>5711</v>
      </c>
      <c r="D10" s="137">
        <v>4509.54</v>
      </c>
      <c r="E10" s="95">
        <f t="shared" si="0"/>
        <v>78.962353353178074</v>
      </c>
    </row>
    <row r="11" spans="1:5" ht="15.75" x14ac:dyDescent="0.2">
      <c r="A11" s="39">
        <v>4</v>
      </c>
      <c r="B11" s="42" t="s">
        <v>6</v>
      </c>
      <c r="C11" s="137">
        <v>3923</v>
      </c>
      <c r="D11" s="137">
        <v>2721.6</v>
      </c>
      <c r="E11" s="95">
        <f t="shared" si="0"/>
        <v>69.375477950548046</v>
      </c>
    </row>
    <row r="12" spans="1:5" ht="15.75" x14ac:dyDescent="0.2">
      <c r="A12" s="39">
        <v>5</v>
      </c>
      <c r="B12" s="42" t="s">
        <v>7</v>
      </c>
      <c r="C12" s="137">
        <v>3771</v>
      </c>
      <c r="D12" s="137">
        <v>3288.6</v>
      </c>
      <c r="E12" s="95">
        <f t="shared" si="0"/>
        <v>87.207637231503583</v>
      </c>
    </row>
    <row r="13" spans="1:5" ht="15.75" x14ac:dyDescent="0.2">
      <c r="A13" s="39">
        <v>6</v>
      </c>
      <c r="B13" s="42" t="s">
        <v>8</v>
      </c>
      <c r="C13" s="137">
        <v>2088</v>
      </c>
      <c r="D13" s="137">
        <v>0</v>
      </c>
      <c r="E13" s="95">
        <f t="shared" si="0"/>
        <v>0</v>
      </c>
    </row>
    <row r="14" spans="1:5" ht="15.75" x14ac:dyDescent="0.2">
      <c r="A14" s="39">
        <v>7</v>
      </c>
      <c r="B14" s="42" t="s">
        <v>9</v>
      </c>
      <c r="C14" s="137">
        <v>1775</v>
      </c>
      <c r="D14" s="137">
        <v>1757.7</v>
      </c>
      <c r="E14" s="95">
        <f t="shared" si="0"/>
        <v>99.02535211267606</v>
      </c>
    </row>
    <row r="15" spans="1:5" ht="15.75" x14ac:dyDescent="0.2">
      <c r="A15" s="39">
        <v>8</v>
      </c>
      <c r="B15" s="42" t="s">
        <v>10</v>
      </c>
      <c r="C15" s="137">
        <v>1644</v>
      </c>
      <c r="D15" s="137">
        <v>1644</v>
      </c>
      <c r="E15" s="95">
        <f t="shared" si="0"/>
        <v>100</v>
      </c>
    </row>
    <row r="16" spans="1:5" ht="15.75" x14ac:dyDescent="0.2">
      <c r="A16" s="39">
        <v>9</v>
      </c>
      <c r="B16" s="42" t="s">
        <v>11</v>
      </c>
      <c r="C16" s="137">
        <v>2014</v>
      </c>
      <c r="D16" s="137"/>
      <c r="E16" s="95">
        <f t="shared" si="0"/>
        <v>0</v>
      </c>
    </row>
    <row r="17" spans="1:5" ht="15.75" x14ac:dyDescent="0.2">
      <c r="A17" s="39">
        <v>10</v>
      </c>
      <c r="B17" s="42" t="s">
        <v>12</v>
      </c>
      <c r="C17" s="137">
        <v>2878</v>
      </c>
      <c r="D17" s="137">
        <v>2835</v>
      </c>
      <c r="E17" s="95">
        <f t="shared" si="0"/>
        <v>98.505906879777626</v>
      </c>
    </row>
    <row r="18" spans="1:5" ht="15.75" x14ac:dyDescent="0.2">
      <c r="A18" s="39">
        <v>11</v>
      </c>
      <c r="B18" s="42" t="s">
        <v>13</v>
      </c>
      <c r="C18" s="137">
        <v>3905</v>
      </c>
      <c r="D18" s="137"/>
      <c r="E18" s="95">
        <f t="shared" si="0"/>
        <v>0</v>
      </c>
    </row>
    <row r="19" spans="1:5" ht="15.75" x14ac:dyDescent="0.2">
      <c r="A19" s="39">
        <v>12</v>
      </c>
      <c r="B19" s="42" t="s">
        <v>14</v>
      </c>
      <c r="C19" s="137">
        <v>454</v>
      </c>
      <c r="D19" s="137">
        <v>453.6</v>
      </c>
      <c r="E19" s="95">
        <f t="shared" si="0"/>
        <v>99.911894273127757</v>
      </c>
    </row>
    <row r="20" spans="1:5" ht="15.75" x14ac:dyDescent="0.2">
      <c r="A20" s="39">
        <v>13</v>
      </c>
      <c r="B20" s="42" t="s">
        <v>15</v>
      </c>
      <c r="C20" s="137">
        <v>2267</v>
      </c>
      <c r="D20" s="137">
        <v>1009.94</v>
      </c>
      <c r="E20" s="95">
        <f t="shared" si="0"/>
        <v>44.549625055138954</v>
      </c>
    </row>
    <row r="21" spans="1:5" ht="15.75" x14ac:dyDescent="0.2">
      <c r="A21" s="39">
        <v>14</v>
      </c>
      <c r="B21" s="42" t="s">
        <v>16</v>
      </c>
      <c r="C21" s="137">
        <v>4997</v>
      </c>
      <c r="D21" s="137">
        <v>2852.01</v>
      </c>
      <c r="E21" s="95">
        <f t="shared" si="0"/>
        <v>57.074444666800083</v>
      </c>
    </row>
    <row r="22" spans="1:5" ht="15.75" x14ac:dyDescent="0.2">
      <c r="A22" s="39">
        <v>15</v>
      </c>
      <c r="B22" s="42" t="s">
        <v>17</v>
      </c>
      <c r="C22" s="137">
        <v>1582</v>
      </c>
      <c r="D22" s="137">
        <v>782.46</v>
      </c>
      <c r="E22" s="95">
        <f t="shared" si="0"/>
        <v>49.460176991150448</v>
      </c>
    </row>
    <row r="23" spans="1:5" ht="15.75" x14ac:dyDescent="0.2">
      <c r="A23" s="39">
        <v>16</v>
      </c>
      <c r="B23" s="42" t="s">
        <v>18</v>
      </c>
      <c r="C23" s="137">
        <v>3042</v>
      </c>
      <c r="D23" s="137">
        <v>982.8</v>
      </c>
      <c r="E23" s="95">
        <f t="shared" si="0"/>
        <v>32.307692307692307</v>
      </c>
    </row>
    <row r="24" spans="1:5" ht="15.75" x14ac:dyDescent="0.2">
      <c r="A24" s="39">
        <v>17</v>
      </c>
      <c r="B24" s="42" t="s">
        <v>19</v>
      </c>
      <c r="C24" s="137">
        <v>2904</v>
      </c>
      <c r="D24" s="137">
        <v>1511.06</v>
      </c>
      <c r="E24" s="95">
        <f t="shared" si="0"/>
        <v>52.033746556473822</v>
      </c>
    </row>
    <row r="25" spans="1:5" ht="15.75" x14ac:dyDescent="0.2">
      <c r="A25" s="39">
        <v>18</v>
      </c>
      <c r="B25" s="42" t="s">
        <v>20</v>
      </c>
      <c r="C25" s="137">
        <v>4215</v>
      </c>
      <c r="D25" s="137"/>
      <c r="E25" s="95">
        <f t="shared" si="0"/>
        <v>0</v>
      </c>
    </row>
    <row r="26" spans="1:5" ht="15.75" x14ac:dyDescent="0.2">
      <c r="A26" s="39">
        <v>19</v>
      </c>
      <c r="B26" s="42" t="s">
        <v>30</v>
      </c>
      <c r="C26" s="137">
        <v>10891</v>
      </c>
      <c r="D26" s="137">
        <v>1915.326</v>
      </c>
      <c r="E26" s="95">
        <f t="shared" si="0"/>
        <v>17.586318978973463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60" t="s">
        <v>21</v>
      </c>
      <c r="C28" s="125">
        <f>SUM(C8:C26)</f>
        <v>64531</v>
      </c>
      <c r="D28" s="125">
        <f>SUM(D8:D26)</f>
        <v>30902.535599999996</v>
      </c>
      <c r="E28" s="75">
        <f t="shared" si="0"/>
        <v>47.887892020889176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Ref="A1" transitionEvaluation="1" codeName="Лист5">
    <tabColor rgb="FF00B050"/>
    <outlinePr summaryRight="0"/>
  </sheetPr>
  <dimension ref="A1:J29"/>
  <sheetViews>
    <sheetView view="pageBreakPreview" zoomScale="91" zoomScaleNormal="100" zoomScaleSheetLayoutView="91" workbookViewId="0">
      <selection activeCell="A4" sqref="A4:E4"/>
    </sheetView>
  </sheetViews>
  <sheetFormatPr defaultRowHeight="12.75" x14ac:dyDescent="0.2"/>
  <cols>
    <col min="1" max="1" width="6" style="24" customWidth="1"/>
    <col min="2" max="2" width="21.7109375" style="24" customWidth="1"/>
    <col min="3" max="3" width="16.42578125" style="24" customWidth="1"/>
    <col min="4" max="4" width="17.85546875" style="24" customWidth="1"/>
    <col min="5" max="5" width="17.140625" style="24" customWidth="1"/>
    <col min="6" max="6" width="9.42578125" style="24" customWidth="1"/>
    <col min="7" max="8" width="14" style="24" customWidth="1"/>
    <col min="9" max="9" width="14.42578125" style="24" customWidth="1"/>
    <col min="10" max="16384" width="9.140625" style="24"/>
  </cols>
  <sheetData>
    <row r="1" spans="1:10" s="65" customFormat="1" ht="18.75" x14ac:dyDescent="0.3"/>
    <row r="2" spans="1:10" s="65" customFormat="1" ht="18.75" x14ac:dyDescent="0.3"/>
    <row r="3" spans="1:10" s="65" customFormat="1" ht="19.5" customHeight="1" x14ac:dyDescent="0.3">
      <c r="A3" s="185" t="s">
        <v>27</v>
      </c>
      <c r="B3" s="185"/>
      <c r="C3" s="185"/>
      <c r="D3" s="185"/>
      <c r="E3" s="185"/>
    </row>
    <row r="4" spans="1:10" s="65" customFormat="1" ht="93" customHeight="1" x14ac:dyDescent="0.3">
      <c r="A4" s="189" t="s">
        <v>79</v>
      </c>
      <c r="B4" s="189"/>
      <c r="C4" s="189"/>
      <c r="D4" s="189"/>
      <c r="E4" s="189"/>
    </row>
    <row r="5" spans="1:10" ht="15.75" x14ac:dyDescent="0.25">
      <c r="A5" s="4"/>
      <c r="B5" s="4"/>
    </row>
    <row r="6" spans="1:10" ht="15.75" x14ac:dyDescent="0.25">
      <c r="A6" s="4"/>
      <c r="B6" s="4"/>
      <c r="C6" s="2"/>
      <c r="D6" s="2"/>
      <c r="E6" s="29" t="s">
        <v>0</v>
      </c>
    </row>
    <row r="7" spans="1:10" ht="30" customHeight="1" x14ac:dyDescent="0.2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10" ht="16.5" customHeight="1" x14ac:dyDescent="0.25">
      <c r="A8" s="98">
        <v>1</v>
      </c>
      <c r="B8" s="99" t="s">
        <v>4</v>
      </c>
      <c r="C8" s="101">
        <v>21458</v>
      </c>
      <c r="D8" s="101">
        <v>6854.4852000000001</v>
      </c>
      <c r="E8" s="100">
        <f>D8/C8*100</f>
        <v>31.943728213253799</v>
      </c>
      <c r="G8" s="146"/>
      <c r="H8" s="37"/>
      <c r="I8" s="37"/>
      <c r="J8" s="37"/>
    </row>
    <row r="9" spans="1:10" ht="15.75" x14ac:dyDescent="0.2">
      <c r="A9" s="39">
        <v>2</v>
      </c>
      <c r="B9" s="42" t="s">
        <v>5</v>
      </c>
      <c r="C9" s="101">
        <v>30839</v>
      </c>
      <c r="D9" s="101">
        <v>14631.2912</v>
      </c>
      <c r="E9" s="101">
        <f t="shared" ref="E9:E25" si="0">D9/C9*100</f>
        <v>47.444116865008588</v>
      </c>
      <c r="G9" s="146"/>
      <c r="H9" s="37"/>
      <c r="I9" s="37"/>
      <c r="J9" s="37"/>
    </row>
    <row r="10" spans="1:10" ht="15.75" x14ac:dyDescent="0.2">
      <c r="A10" s="39">
        <v>3</v>
      </c>
      <c r="B10" s="42" t="s">
        <v>29</v>
      </c>
      <c r="C10" s="101">
        <v>35410</v>
      </c>
      <c r="D10" s="101">
        <v>18659.165300000001</v>
      </c>
      <c r="E10" s="101">
        <f t="shared" si="0"/>
        <v>52.694621011013844</v>
      </c>
      <c r="G10" s="146"/>
      <c r="H10" s="37"/>
      <c r="I10" s="37"/>
      <c r="J10" s="37"/>
    </row>
    <row r="11" spans="1:10" ht="15.75" x14ac:dyDescent="0.2">
      <c r="A11" s="39">
        <v>4</v>
      </c>
      <c r="B11" s="42" t="s">
        <v>6</v>
      </c>
      <c r="C11" s="101">
        <v>25572</v>
      </c>
      <c r="D11" s="101">
        <v>10629.2132</v>
      </c>
      <c r="E11" s="101">
        <f t="shared" si="0"/>
        <v>41.565826685437194</v>
      </c>
      <c r="G11" s="146"/>
      <c r="H11" s="37"/>
      <c r="I11" s="37"/>
      <c r="J11" s="37"/>
    </row>
    <row r="12" spans="1:10" ht="15.75" x14ac:dyDescent="0.2">
      <c r="A12" s="39">
        <v>5</v>
      </c>
      <c r="B12" s="42" t="s">
        <v>7</v>
      </c>
      <c r="C12" s="101">
        <v>79592</v>
      </c>
      <c r="D12" s="101">
        <v>34299.741699999999</v>
      </c>
      <c r="E12" s="101">
        <f t="shared" si="0"/>
        <v>43.09445886521258</v>
      </c>
      <c r="G12" s="146"/>
      <c r="H12" s="37"/>
      <c r="I12" s="37"/>
      <c r="J12" s="37"/>
    </row>
    <row r="13" spans="1:10" ht="15.75" x14ac:dyDescent="0.2">
      <c r="A13" s="39">
        <v>6</v>
      </c>
      <c r="B13" s="42" t="s">
        <v>8</v>
      </c>
      <c r="C13" s="101">
        <v>2074</v>
      </c>
      <c r="D13" s="101">
        <v>844.74950000000001</v>
      </c>
      <c r="E13" s="101">
        <f t="shared" si="0"/>
        <v>40.730448408871744</v>
      </c>
      <c r="G13" s="146"/>
      <c r="H13" s="37"/>
      <c r="I13" s="37"/>
      <c r="J13" s="37"/>
    </row>
    <row r="14" spans="1:10" ht="15.75" x14ac:dyDescent="0.2">
      <c r="A14" s="39">
        <v>7</v>
      </c>
      <c r="B14" s="42" t="s">
        <v>9</v>
      </c>
      <c r="C14" s="101">
        <v>13610</v>
      </c>
      <c r="D14" s="101">
        <v>6050.3827000000001</v>
      </c>
      <c r="E14" s="101">
        <f t="shared" si="0"/>
        <v>44.455420279206464</v>
      </c>
      <c r="G14" s="146"/>
      <c r="H14" s="37"/>
      <c r="I14" s="37"/>
      <c r="J14" s="37"/>
    </row>
    <row r="15" spans="1:10" ht="15.75" x14ac:dyDescent="0.2">
      <c r="A15" s="39">
        <v>8</v>
      </c>
      <c r="B15" s="42" t="s">
        <v>10</v>
      </c>
      <c r="C15" s="101">
        <v>34461</v>
      </c>
      <c r="D15" s="101">
        <v>14131.9246</v>
      </c>
      <c r="E15" s="101">
        <f t="shared" si="0"/>
        <v>41.008457676794059</v>
      </c>
      <c r="G15" s="146"/>
      <c r="H15" s="37"/>
      <c r="I15" s="37"/>
      <c r="J15" s="37"/>
    </row>
    <row r="16" spans="1:10" ht="15.75" x14ac:dyDescent="0.2">
      <c r="A16" s="39">
        <v>9</v>
      </c>
      <c r="B16" s="42" t="s">
        <v>11</v>
      </c>
      <c r="C16" s="101">
        <v>15015</v>
      </c>
      <c r="D16" s="101">
        <v>7725.7689</v>
      </c>
      <c r="E16" s="101">
        <f t="shared" si="0"/>
        <v>51.453672327672329</v>
      </c>
      <c r="G16" s="146"/>
      <c r="H16" s="37"/>
      <c r="I16" s="37"/>
      <c r="J16" s="37"/>
    </row>
    <row r="17" spans="1:10" ht="15.75" x14ac:dyDescent="0.2">
      <c r="A17" s="39">
        <v>10</v>
      </c>
      <c r="B17" s="42" t="s">
        <v>12</v>
      </c>
      <c r="C17" s="101">
        <v>46010</v>
      </c>
      <c r="D17" s="101">
        <v>13881.2767</v>
      </c>
      <c r="E17" s="101">
        <f t="shared" si="0"/>
        <v>30.17012975440122</v>
      </c>
      <c r="G17" s="146"/>
      <c r="H17" s="37"/>
      <c r="I17" s="37"/>
      <c r="J17" s="37"/>
    </row>
    <row r="18" spans="1:10" ht="15.75" x14ac:dyDescent="0.2">
      <c r="A18" s="39">
        <v>11</v>
      </c>
      <c r="B18" s="42" t="s">
        <v>13</v>
      </c>
      <c r="C18" s="101">
        <v>19567</v>
      </c>
      <c r="D18" s="101">
        <v>6162.2767000000003</v>
      </c>
      <c r="E18" s="101">
        <f t="shared" si="0"/>
        <v>31.493211529616193</v>
      </c>
      <c r="G18" s="146"/>
      <c r="H18" s="37"/>
      <c r="I18" s="37"/>
      <c r="J18" s="37"/>
    </row>
    <row r="19" spans="1:10" ht="15.75" x14ac:dyDescent="0.2">
      <c r="A19" s="39">
        <v>12</v>
      </c>
      <c r="B19" s="42" t="s">
        <v>14</v>
      </c>
      <c r="C19" s="101">
        <v>9823</v>
      </c>
      <c r="D19" s="101">
        <v>6636.4508999999998</v>
      </c>
      <c r="E19" s="101">
        <f t="shared" si="0"/>
        <v>67.560326784078185</v>
      </c>
      <c r="G19" s="146"/>
      <c r="H19" s="37"/>
      <c r="I19" s="37"/>
      <c r="J19" s="37"/>
    </row>
    <row r="20" spans="1:10" ht="15.75" x14ac:dyDescent="0.2">
      <c r="A20" s="39">
        <v>13</v>
      </c>
      <c r="B20" s="42" t="s">
        <v>15</v>
      </c>
      <c r="C20" s="101">
        <v>15216</v>
      </c>
      <c r="D20" s="101">
        <v>7438.2</v>
      </c>
      <c r="E20" s="101">
        <f t="shared" si="0"/>
        <v>48.884069400630914</v>
      </c>
      <c r="G20" s="146"/>
      <c r="H20" s="37"/>
      <c r="I20" s="37"/>
      <c r="J20" s="37"/>
    </row>
    <row r="21" spans="1:10" ht="15.75" x14ac:dyDescent="0.2">
      <c r="A21" s="39">
        <v>14</v>
      </c>
      <c r="B21" s="42" t="s">
        <v>16</v>
      </c>
      <c r="C21" s="101">
        <v>48390</v>
      </c>
      <c r="D21" s="101">
        <v>20148.9182</v>
      </c>
      <c r="E21" s="101">
        <f t="shared" si="0"/>
        <v>41.638599297375492</v>
      </c>
      <c r="G21" s="146"/>
      <c r="H21" s="37"/>
      <c r="I21" s="37"/>
      <c r="J21" s="37"/>
    </row>
    <row r="22" spans="1:10" ht="15.75" x14ac:dyDescent="0.2">
      <c r="A22" s="39">
        <v>15</v>
      </c>
      <c r="B22" s="42" t="s">
        <v>17</v>
      </c>
      <c r="C22" s="101">
        <v>14940</v>
      </c>
      <c r="D22" s="101">
        <v>8639.9524000000001</v>
      </c>
      <c r="E22" s="101">
        <f t="shared" si="0"/>
        <v>57.831006693440436</v>
      </c>
      <c r="G22" s="146"/>
      <c r="H22" s="37"/>
      <c r="I22" s="37"/>
      <c r="J22" s="37"/>
    </row>
    <row r="23" spans="1:10" ht="15.75" x14ac:dyDescent="0.2">
      <c r="A23" s="39">
        <v>16</v>
      </c>
      <c r="B23" s="42" t="s">
        <v>18</v>
      </c>
      <c r="C23" s="101">
        <v>23246</v>
      </c>
      <c r="D23" s="101">
        <v>11966.6566</v>
      </c>
      <c r="E23" s="101">
        <f t="shared" si="0"/>
        <v>51.478347242536351</v>
      </c>
      <c r="G23" s="146"/>
      <c r="H23" s="37"/>
      <c r="I23" s="37"/>
      <c r="J23" s="37"/>
    </row>
    <row r="24" spans="1:10" ht="19.5" customHeight="1" x14ac:dyDescent="0.2">
      <c r="A24" s="39">
        <v>17</v>
      </c>
      <c r="B24" s="42" t="s">
        <v>19</v>
      </c>
      <c r="C24" s="101">
        <v>19407</v>
      </c>
      <c r="D24" s="101">
        <v>8772.0676999999996</v>
      </c>
      <c r="E24" s="101">
        <f t="shared" si="0"/>
        <v>45.2005343432782</v>
      </c>
      <c r="G24" s="146"/>
      <c r="H24" s="37"/>
      <c r="I24" s="37"/>
      <c r="J24" s="37"/>
    </row>
    <row r="25" spans="1:10" ht="15.75" x14ac:dyDescent="0.2">
      <c r="A25" s="39">
        <v>18</v>
      </c>
      <c r="B25" s="42" t="s">
        <v>20</v>
      </c>
      <c r="C25" s="101">
        <v>40579</v>
      </c>
      <c r="D25" s="101">
        <v>20519.469099999998</v>
      </c>
      <c r="E25" s="101">
        <f t="shared" si="0"/>
        <v>50.566719485448132</v>
      </c>
      <c r="G25" s="146"/>
      <c r="H25" s="37"/>
      <c r="I25" s="37"/>
      <c r="J25" s="37"/>
    </row>
    <row r="26" spans="1:10" ht="15.75" x14ac:dyDescent="0.2">
      <c r="A26" s="39"/>
      <c r="B26" s="42"/>
      <c r="C26" s="101"/>
      <c r="D26" s="101"/>
      <c r="E26" s="102"/>
      <c r="G26" s="37"/>
      <c r="H26" s="37"/>
      <c r="I26" s="37"/>
      <c r="J26" s="37"/>
    </row>
    <row r="27" spans="1:10" ht="15.75" x14ac:dyDescent="0.25">
      <c r="A27" s="103"/>
      <c r="B27" s="104" t="s">
        <v>21</v>
      </c>
      <c r="C27" s="64">
        <f>SUM(C8:C25)</f>
        <v>495209</v>
      </c>
      <c r="D27" s="64">
        <f>SUM(D8:D25)</f>
        <v>217991.99060000002</v>
      </c>
      <c r="E27" s="64">
        <f>D27/C27*100</f>
        <v>44.020199673269275</v>
      </c>
      <c r="G27" s="37"/>
      <c r="H27" s="37"/>
      <c r="I27" s="37"/>
      <c r="J27" s="37"/>
    </row>
    <row r="28" spans="1:10" ht="15.75" customHeight="1" x14ac:dyDescent="0.2">
      <c r="G28" s="37"/>
      <c r="H28" s="37"/>
      <c r="I28" s="37"/>
      <c r="J28" s="37"/>
    </row>
    <row r="29" spans="1:10" x14ac:dyDescent="0.2">
      <c r="G29" s="37"/>
      <c r="H29" s="37"/>
      <c r="I29" s="37"/>
      <c r="J29" s="37"/>
    </row>
  </sheetData>
  <mergeCells count="2">
    <mergeCell ref="A3:E3"/>
    <mergeCell ref="A4:E4"/>
  </mergeCells>
  <printOptions horizontalCentered="1"/>
  <pageMargins left="0.62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view="pageBreakPreview" zoomScaleNormal="100" zoomScaleSheetLayoutView="100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50.25" customHeight="1" x14ac:dyDescent="0.2">
      <c r="A4" s="190" t="s">
        <v>46</v>
      </c>
      <c r="B4" s="187"/>
      <c r="C4" s="187"/>
      <c r="D4" s="187"/>
      <c r="E4" s="187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37">
        <v>1523</v>
      </c>
      <c r="D8" s="151"/>
      <c r="E8" s="91">
        <f>D8/C8*100</f>
        <v>0</v>
      </c>
      <c r="G8" s="38"/>
    </row>
    <row r="9" spans="1:7" ht="15.75" x14ac:dyDescent="0.25">
      <c r="A9" s="39">
        <v>2</v>
      </c>
      <c r="B9" s="42" t="s">
        <v>5</v>
      </c>
      <c r="C9" s="137">
        <v>2077</v>
      </c>
      <c r="D9" s="151"/>
      <c r="E9" s="92">
        <f t="shared" ref="E9:E26" si="0">D9/C9*100</f>
        <v>0</v>
      </c>
      <c r="G9" s="38"/>
    </row>
    <row r="10" spans="1:7" ht="15.75" x14ac:dyDescent="0.25">
      <c r="A10" s="39">
        <v>3</v>
      </c>
      <c r="B10" s="42" t="s">
        <v>29</v>
      </c>
      <c r="C10" s="137">
        <v>1982</v>
      </c>
      <c r="D10" s="151"/>
      <c r="E10" s="92">
        <f t="shared" si="0"/>
        <v>0</v>
      </c>
      <c r="G10" s="38"/>
    </row>
    <row r="11" spans="1:7" ht="15.75" x14ac:dyDescent="0.25">
      <c r="A11" s="39">
        <v>4</v>
      </c>
      <c r="B11" s="42" t="s">
        <v>6</v>
      </c>
      <c r="C11" s="137">
        <v>2343</v>
      </c>
      <c r="D11" s="151"/>
      <c r="E11" s="92">
        <f t="shared" si="0"/>
        <v>0</v>
      </c>
      <c r="G11" s="38"/>
    </row>
    <row r="12" spans="1:7" ht="15.75" x14ac:dyDescent="0.25">
      <c r="A12" s="39">
        <v>5</v>
      </c>
      <c r="B12" s="42" t="s">
        <v>7</v>
      </c>
      <c r="C12" s="137">
        <v>3739</v>
      </c>
      <c r="D12" s="151"/>
      <c r="E12" s="92">
        <f t="shared" si="0"/>
        <v>0</v>
      </c>
      <c r="G12" s="38"/>
    </row>
    <row r="13" spans="1:7" ht="15.75" x14ac:dyDescent="0.25">
      <c r="A13" s="39">
        <v>6</v>
      </c>
      <c r="B13" s="42" t="s">
        <v>8</v>
      </c>
      <c r="C13" s="137">
        <v>1252</v>
      </c>
      <c r="D13" s="151"/>
      <c r="E13" s="92">
        <f t="shared" si="0"/>
        <v>0</v>
      </c>
      <c r="G13" s="38"/>
    </row>
    <row r="14" spans="1:7" ht="15.75" x14ac:dyDescent="0.25">
      <c r="A14" s="39">
        <v>7</v>
      </c>
      <c r="B14" s="42" t="s">
        <v>9</v>
      </c>
      <c r="C14" s="137">
        <v>865</v>
      </c>
      <c r="D14" s="151"/>
      <c r="E14" s="92">
        <f t="shared" si="0"/>
        <v>0</v>
      </c>
      <c r="G14" s="38"/>
    </row>
    <row r="15" spans="1:7" ht="15.75" x14ac:dyDescent="0.25">
      <c r="A15" s="39">
        <v>8</v>
      </c>
      <c r="B15" s="42" t="s">
        <v>10</v>
      </c>
      <c r="C15" s="137">
        <v>1275</v>
      </c>
      <c r="D15" s="151"/>
      <c r="E15" s="92">
        <f t="shared" si="0"/>
        <v>0</v>
      </c>
      <c r="G15" s="38"/>
    </row>
    <row r="16" spans="1:7" ht="15.75" x14ac:dyDescent="0.25">
      <c r="A16" s="39">
        <v>9</v>
      </c>
      <c r="B16" s="42" t="s">
        <v>11</v>
      </c>
      <c r="C16" s="137">
        <v>1658</v>
      </c>
      <c r="D16" s="151"/>
      <c r="E16" s="92">
        <f t="shared" si="0"/>
        <v>0</v>
      </c>
      <c r="G16" s="38"/>
    </row>
    <row r="17" spans="1:7" ht="15.75" x14ac:dyDescent="0.25">
      <c r="A17" s="39">
        <v>10</v>
      </c>
      <c r="B17" s="42" t="s">
        <v>12</v>
      </c>
      <c r="C17" s="137">
        <v>2198</v>
      </c>
      <c r="D17" s="151"/>
      <c r="E17" s="92">
        <f t="shared" si="0"/>
        <v>0</v>
      </c>
      <c r="G17" s="38"/>
    </row>
    <row r="18" spans="1:7" ht="15.75" x14ac:dyDescent="0.25">
      <c r="A18" s="39">
        <v>11</v>
      </c>
      <c r="B18" s="42" t="s">
        <v>13</v>
      </c>
      <c r="C18" s="137">
        <v>1595</v>
      </c>
      <c r="D18" s="151"/>
      <c r="E18" s="92">
        <f t="shared" si="0"/>
        <v>0</v>
      </c>
      <c r="G18" s="38"/>
    </row>
    <row r="19" spans="1:7" ht="15.75" x14ac:dyDescent="0.25">
      <c r="A19" s="39">
        <v>12</v>
      </c>
      <c r="B19" s="42" t="s">
        <v>14</v>
      </c>
      <c r="C19" s="137">
        <v>357</v>
      </c>
      <c r="D19" s="151"/>
      <c r="E19" s="92">
        <f t="shared" si="0"/>
        <v>0</v>
      </c>
      <c r="G19" s="38"/>
    </row>
    <row r="20" spans="1:7" ht="15.75" x14ac:dyDescent="0.25">
      <c r="A20" s="39">
        <v>13</v>
      </c>
      <c r="B20" s="42" t="s">
        <v>15</v>
      </c>
      <c r="C20" s="137">
        <v>1037</v>
      </c>
      <c r="D20" s="151"/>
      <c r="E20" s="92">
        <f t="shared" si="0"/>
        <v>0</v>
      </c>
      <c r="G20" s="38"/>
    </row>
    <row r="21" spans="1:7" ht="15.75" x14ac:dyDescent="0.25">
      <c r="A21" s="39">
        <v>14</v>
      </c>
      <c r="B21" s="42" t="s">
        <v>16</v>
      </c>
      <c r="C21" s="137">
        <v>1442</v>
      </c>
      <c r="D21" s="151"/>
      <c r="E21" s="92">
        <f t="shared" si="0"/>
        <v>0</v>
      </c>
      <c r="G21" s="38"/>
    </row>
    <row r="22" spans="1:7" ht="15.75" x14ac:dyDescent="0.25">
      <c r="A22" s="39">
        <v>15</v>
      </c>
      <c r="B22" s="42" t="s">
        <v>17</v>
      </c>
      <c r="C22" s="137">
        <v>766</v>
      </c>
      <c r="D22" s="151"/>
      <c r="E22" s="92">
        <f t="shared" si="0"/>
        <v>0</v>
      </c>
      <c r="G22" s="38"/>
    </row>
    <row r="23" spans="1:7" ht="15.75" x14ac:dyDescent="0.25">
      <c r="A23" s="39">
        <v>16</v>
      </c>
      <c r="B23" s="42" t="s">
        <v>18</v>
      </c>
      <c r="C23" s="137">
        <v>991</v>
      </c>
      <c r="D23" s="151"/>
      <c r="E23" s="92">
        <f t="shared" si="0"/>
        <v>0</v>
      </c>
      <c r="G23" s="38"/>
    </row>
    <row r="24" spans="1:7" ht="15.75" x14ac:dyDescent="0.25">
      <c r="A24" s="39">
        <v>17</v>
      </c>
      <c r="B24" s="42" t="s">
        <v>19</v>
      </c>
      <c r="C24" s="137">
        <v>1577</v>
      </c>
      <c r="D24" s="151"/>
      <c r="E24" s="92">
        <f t="shared" si="0"/>
        <v>0</v>
      </c>
      <c r="G24" s="38"/>
    </row>
    <row r="25" spans="1:7" ht="15.75" x14ac:dyDescent="0.2">
      <c r="A25" s="39"/>
      <c r="B25" s="42"/>
      <c r="C25" s="43"/>
      <c r="D25" s="92"/>
      <c r="E25" s="92"/>
    </row>
    <row r="26" spans="1:7" ht="19.5" customHeight="1" x14ac:dyDescent="0.25">
      <c r="A26" s="80"/>
      <c r="B26" s="168" t="s">
        <v>21</v>
      </c>
      <c r="C26" s="84">
        <f>SUM(C8:C24)</f>
        <v>26677</v>
      </c>
      <c r="D26" s="93">
        <f>SUM(D8:D24)</f>
        <v>0</v>
      </c>
      <c r="E26" s="93">
        <f t="shared" si="0"/>
        <v>0</v>
      </c>
    </row>
    <row r="27" spans="1:7" ht="15.75" x14ac:dyDescent="0.25">
      <c r="A27" s="2"/>
      <c r="B27" s="2"/>
      <c r="C27" s="24"/>
      <c r="D27" s="24"/>
      <c r="E27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9"/>
  <sheetViews>
    <sheetView view="pageBreakPreview" zoomScaleNormal="100" zoomScaleSheetLayoutView="100" workbookViewId="0">
      <selection activeCell="G31" sqref="G31"/>
    </sheetView>
  </sheetViews>
  <sheetFormatPr defaultRowHeight="12.75" x14ac:dyDescent="0.2"/>
  <cols>
    <col min="1" max="1" width="6.140625" customWidth="1"/>
    <col min="2" max="2" width="27.28515625" customWidth="1"/>
    <col min="3" max="4" width="16" customWidth="1"/>
    <col min="5" max="5" width="18.85546875" customWidth="1"/>
    <col min="6" max="6" width="10.140625" customWidth="1"/>
  </cols>
  <sheetData>
    <row r="1" spans="1:6" ht="15.75" x14ac:dyDescent="0.25">
      <c r="A1" s="1"/>
      <c r="C1" s="14"/>
    </row>
    <row r="2" spans="1:6" ht="15.75" x14ac:dyDescent="0.25">
      <c r="A2" s="1"/>
      <c r="C2" s="14"/>
    </row>
    <row r="3" spans="1:6" ht="19.5" customHeight="1" x14ac:dyDescent="0.3">
      <c r="A3" s="191" t="s">
        <v>25</v>
      </c>
      <c r="B3" s="191"/>
      <c r="C3" s="191"/>
      <c r="D3" s="191"/>
      <c r="E3" s="191"/>
    </row>
    <row r="4" spans="1:6" ht="56.25" customHeight="1" x14ac:dyDescent="0.2">
      <c r="A4" s="190" t="s">
        <v>47</v>
      </c>
      <c r="B4" s="190"/>
      <c r="C4" s="190"/>
      <c r="D4" s="190"/>
      <c r="E4" s="190"/>
    </row>
    <row r="5" spans="1:6" ht="12.75" customHeight="1" x14ac:dyDescent="0.25">
      <c r="A5" s="21"/>
      <c r="B5" s="20"/>
      <c r="D5" s="23"/>
      <c r="E5" s="23"/>
    </row>
    <row r="6" spans="1:6" ht="15.75" x14ac:dyDescent="0.25">
      <c r="A6" s="20"/>
      <c r="B6" s="20"/>
      <c r="C6" s="34"/>
      <c r="D6" s="188" t="s">
        <v>0</v>
      </c>
      <c r="E6" s="188"/>
    </row>
    <row r="7" spans="1:6" ht="30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6" ht="16.5" customHeight="1" x14ac:dyDescent="0.2">
      <c r="A8" s="44">
        <v>1</v>
      </c>
      <c r="B8" s="56" t="s">
        <v>4</v>
      </c>
      <c r="C8" s="137">
        <v>15.1</v>
      </c>
      <c r="D8" s="137"/>
      <c r="E8" s="122">
        <f>D8/C8*100</f>
        <v>0</v>
      </c>
      <c r="F8" s="30"/>
    </row>
    <row r="9" spans="1:6" ht="15.75" x14ac:dyDescent="0.2">
      <c r="A9" s="39">
        <v>2</v>
      </c>
      <c r="B9" s="42" t="s">
        <v>5</v>
      </c>
      <c r="C9" s="137">
        <v>19.5</v>
      </c>
      <c r="D9" s="137"/>
      <c r="E9" s="123">
        <f t="shared" ref="E9:E25" si="0">D9/C9*100</f>
        <v>0</v>
      </c>
      <c r="F9" s="30"/>
    </row>
    <row r="10" spans="1:6" ht="15.75" x14ac:dyDescent="0.2">
      <c r="A10" s="39">
        <v>3</v>
      </c>
      <c r="B10" s="42" t="s">
        <v>29</v>
      </c>
      <c r="C10" s="137">
        <v>21.9</v>
      </c>
      <c r="D10" s="137"/>
      <c r="E10" s="123">
        <f t="shared" si="0"/>
        <v>0</v>
      </c>
      <c r="F10" s="30"/>
    </row>
    <row r="11" spans="1:6" ht="15.75" x14ac:dyDescent="0.2">
      <c r="A11" s="39">
        <v>4</v>
      </c>
      <c r="B11" s="42" t="s">
        <v>6</v>
      </c>
      <c r="C11" s="137">
        <v>18</v>
      </c>
      <c r="D11" s="137"/>
      <c r="E11" s="123">
        <f t="shared" si="0"/>
        <v>0</v>
      </c>
      <c r="F11" s="30"/>
    </row>
    <row r="12" spans="1:6" ht="15.75" x14ac:dyDescent="0.2">
      <c r="A12" s="39">
        <v>5</v>
      </c>
      <c r="B12" s="42" t="s">
        <v>7</v>
      </c>
      <c r="C12" s="137">
        <v>40.6</v>
      </c>
      <c r="D12" s="137"/>
      <c r="E12" s="123">
        <f t="shared" si="0"/>
        <v>0</v>
      </c>
      <c r="F12" s="30"/>
    </row>
    <row r="13" spans="1:6" ht="15.75" x14ac:dyDescent="0.2">
      <c r="A13" s="39">
        <v>6</v>
      </c>
      <c r="B13" s="42" t="s">
        <v>8</v>
      </c>
      <c r="C13" s="137">
        <v>10.199999999999999</v>
      </c>
      <c r="D13" s="137"/>
      <c r="E13" s="123">
        <f t="shared" si="0"/>
        <v>0</v>
      </c>
      <c r="F13" s="30"/>
    </row>
    <row r="14" spans="1:6" ht="15.75" x14ac:dyDescent="0.2">
      <c r="A14" s="39">
        <v>7</v>
      </c>
      <c r="B14" s="42" t="s">
        <v>9</v>
      </c>
      <c r="C14" s="137">
        <v>9.6</v>
      </c>
      <c r="D14" s="137"/>
      <c r="E14" s="123">
        <f t="shared" si="0"/>
        <v>0</v>
      </c>
      <c r="F14" s="30"/>
    </row>
    <row r="15" spans="1:6" ht="15.75" x14ac:dyDescent="0.2">
      <c r="A15" s="39">
        <v>8</v>
      </c>
      <c r="B15" s="42" t="s">
        <v>10</v>
      </c>
      <c r="C15" s="137">
        <v>10.6</v>
      </c>
      <c r="D15" s="137"/>
      <c r="E15" s="123">
        <f t="shared" si="0"/>
        <v>0</v>
      </c>
      <c r="F15" s="30"/>
    </row>
    <row r="16" spans="1:6" ht="15.75" x14ac:dyDescent="0.2">
      <c r="A16" s="39">
        <v>9</v>
      </c>
      <c r="B16" s="42" t="s">
        <v>11</v>
      </c>
      <c r="C16" s="137">
        <v>12.2</v>
      </c>
      <c r="D16" s="137"/>
      <c r="E16" s="123">
        <f t="shared" si="0"/>
        <v>0</v>
      </c>
      <c r="F16" s="30"/>
    </row>
    <row r="17" spans="1:6" ht="15.75" x14ac:dyDescent="0.2">
      <c r="A17" s="39">
        <v>10</v>
      </c>
      <c r="B17" s="42" t="s">
        <v>12</v>
      </c>
      <c r="C17" s="137">
        <v>15.6</v>
      </c>
      <c r="D17" s="137"/>
      <c r="E17" s="123">
        <f t="shared" si="0"/>
        <v>0</v>
      </c>
      <c r="F17" s="30"/>
    </row>
    <row r="18" spans="1:6" ht="15.75" x14ac:dyDescent="0.2">
      <c r="A18" s="39">
        <v>11</v>
      </c>
      <c r="B18" s="42" t="s">
        <v>13</v>
      </c>
      <c r="C18" s="137">
        <v>18</v>
      </c>
      <c r="D18" s="137"/>
      <c r="E18" s="123">
        <f t="shared" si="0"/>
        <v>0</v>
      </c>
      <c r="F18" s="30"/>
    </row>
    <row r="19" spans="1:6" ht="15.75" x14ac:dyDescent="0.2">
      <c r="A19" s="39">
        <v>12</v>
      </c>
      <c r="B19" s="42" t="s">
        <v>14</v>
      </c>
      <c r="C19" s="137">
        <v>6</v>
      </c>
      <c r="D19" s="137"/>
      <c r="E19" s="123">
        <f t="shared" si="0"/>
        <v>0</v>
      </c>
      <c r="F19" s="30"/>
    </row>
    <row r="20" spans="1:6" ht="15" customHeight="1" x14ac:dyDescent="0.2">
      <c r="A20" s="39">
        <v>13</v>
      </c>
      <c r="B20" s="42" t="s">
        <v>15</v>
      </c>
      <c r="C20" s="137">
        <v>10.1</v>
      </c>
      <c r="D20" s="137"/>
      <c r="E20" s="123">
        <f t="shared" si="0"/>
        <v>0</v>
      </c>
      <c r="F20" s="30"/>
    </row>
    <row r="21" spans="1:6" ht="15.75" x14ac:dyDescent="0.2">
      <c r="A21" s="39">
        <v>14</v>
      </c>
      <c r="B21" s="42" t="s">
        <v>16</v>
      </c>
      <c r="C21" s="137">
        <v>20.399999999999999</v>
      </c>
      <c r="D21" s="137"/>
      <c r="E21" s="123">
        <f t="shared" si="0"/>
        <v>0</v>
      </c>
      <c r="F21" s="30"/>
    </row>
    <row r="22" spans="1:6" ht="15.75" x14ac:dyDescent="0.2">
      <c r="A22" s="39">
        <v>15</v>
      </c>
      <c r="B22" s="42" t="s">
        <v>17</v>
      </c>
      <c r="C22" s="137">
        <v>10.199999999999999</v>
      </c>
      <c r="D22" s="137"/>
      <c r="E22" s="123">
        <f t="shared" si="0"/>
        <v>0</v>
      </c>
      <c r="F22" s="30"/>
    </row>
    <row r="23" spans="1:6" ht="15.75" x14ac:dyDescent="0.2">
      <c r="A23" s="39">
        <v>16</v>
      </c>
      <c r="B23" s="42" t="s">
        <v>18</v>
      </c>
      <c r="C23" s="137">
        <v>10.199999999999999</v>
      </c>
      <c r="D23" s="137"/>
      <c r="E23" s="123">
        <f t="shared" si="0"/>
        <v>0</v>
      </c>
      <c r="F23" s="30"/>
    </row>
    <row r="24" spans="1:6" ht="15.75" x14ac:dyDescent="0.2">
      <c r="A24" s="39">
        <v>17</v>
      </c>
      <c r="B24" s="42" t="s">
        <v>19</v>
      </c>
      <c r="C24" s="137">
        <v>16</v>
      </c>
      <c r="D24" s="137"/>
      <c r="E24" s="123">
        <f t="shared" si="0"/>
        <v>0</v>
      </c>
      <c r="F24" s="30"/>
    </row>
    <row r="25" spans="1:6" ht="15.75" x14ac:dyDescent="0.2">
      <c r="A25" s="39">
        <v>18</v>
      </c>
      <c r="B25" s="42" t="s">
        <v>35</v>
      </c>
      <c r="C25" s="137">
        <v>11</v>
      </c>
      <c r="D25" s="137"/>
      <c r="E25" s="123">
        <f t="shared" si="0"/>
        <v>0</v>
      </c>
      <c r="F25" s="30"/>
    </row>
    <row r="26" spans="1:6" ht="15.75" x14ac:dyDescent="0.2">
      <c r="A26" s="39">
        <v>19</v>
      </c>
      <c r="B26" s="42" t="s">
        <v>30</v>
      </c>
      <c r="C26" s="137">
        <v>190</v>
      </c>
      <c r="D26" s="62"/>
      <c r="E26" s="124"/>
      <c r="F26" s="30"/>
    </row>
    <row r="27" spans="1:6" ht="15.75" x14ac:dyDescent="0.2">
      <c r="A27" s="39"/>
      <c r="B27" s="42"/>
      <c r="C27" s="137"/>
      <c r="D27" s="62"/>
      <c r="E27" s="124"/>
      <c r="F27" s="30"/>
    </row>
    <row r="28" spans="1:6" ht="19.5" customHeight="1" x14ac:dyDescent="0.25">
      <c r="A28" s="118"/>
      <c r="B28" s="160" t="s">
        <v>21</v>
      </c>
      <c r="C28" s="125">
        <f>SUM(C8:C26)</f>
        <v>465.19999999999993</v>
      </c>
      <c r="D28" s="75">
        <f>SUM(D8:D25)</f>
        <v>0</v>
      </c>
      <c r="E28" s="75">
        <f>D28/C28*100</f>
        <v>0</v>
      </c>
      <c r="F28" s="30"/>
    </row>
    <row r="29" spans="1:6" ht="15.75" x14ac:dyDescent="0.25">
      <c r="A29" s="2"/>
      <c r="B29" s="2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view="pageBreakPreview" zoomScale="90" zoomScaleNormal="100" zoomScaleSheetLayoutView="90" workbookViewId="0">
      <selection activeCell="G31" sqref="G31"/>
    </sheetView>
  </sheetViews>
  <sheetFormatPr defaultRowHeight="12.75" x14ac:dyDescent="0.2"/>
  <cols>
    <col min="1" max="1" width="5.5703125" customWidth="1"/>
    <col min="2" max="2" width="28.42578125" customWidth="1"/>
    <col min="3" max="4" width="16" customWidth="1"/>
    <col min="5" max="5" width="17.85546875" customWidth="1"/>
  </cols>
  <sheetData>
    <row r="1" spans="1:7" ht="15.75" x14ac:dyDescent="0.25">
      <c r="A1" s="2"/>
      <c r="C1" s="14"/>
    </row>
    <row r="2" spans="1:7" ht="15.75" x14ac:dyDescent="0.25">
      <c r="A2" s="2"/>
      <c r="C2" s="14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51.75" customHeight="1" x14ac:dyDescent="0.2">
      <c r="A4" s="190" t="s">
        <v>48</v>
      </c>
      <c r="B4" s="190"/>
      <c r="C4" s="190"/>
      <c r="D4" s="190"/>
      <c r="E4" s="190"/>
    </row>
    <row r="5" spans="1:7" ht="12.75" customHeight="1" x14ac:dyDescent="0.25">
      <c r="A5" s="21"/>
      <c r="B5" s="20"/>
      <c r="C5" s="19"/>
    </row>
    <row r="6" spans="1:7" ht="15.75" x14ac:dyDescent="0.25">
      <c r="A6" s="20"/>
      <c r="B6" s="20"/>
      <c r="C6" s="188" t="s">
        <v>0</v>
      </c>
      <c r="D6" s="188"/>
      <c r="E6" s="188"/>
    </row>
    <row r="7" spans="1:7" ht="31.5" customHeight="1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51">
        <v>7</v>
      </c>
      <c r="D8" s="151"/>
      <c r="E8" s="91">
        <f>D8/C8*100</f>
        <v>0</v>
      </c>
      <c r="G8" s="38"/>
    </row>
    <row r="9" spans="1:7" ht="15.75" x14ac:dyDescent="0.25">
      <c r="A9" s="39">
        <v>2</v>
      </c>
      <c r="B9" s="42" t="s">
        <v>5</v>
      </c>
      <c r="C9" s="151">
        <v>9</v>
      </c>
      <c r="D9" s="151"/>
      <c r="E9" s="92">
        <f t="shared" ref="E9:E28" si="0">D9/C9*100</f>
        <v>0</v>
      </c>
      <c r="G9" s="38"/>
    </row>
    <row r="10" spans="1:7" ht="15.75" x14ac:dyDescent="0.25">
      <c r="A10" s="39">
        <v>3</v>
      </c>
      <c r="B10" s="42" t="s">
        <v>29</v>
      </c>
      <c r="C10" s="151">
        <v>12</v>
      </c>
      <c r="D10" s="151"/>
      <c r="E10" s="92">
        <f t="shared" si="0"/>
        <v>0</v>
      </c>
      <c r="G10" s="38"/>
    </row>
    <row r="11" spans="1:7" ht="15.75" x14ac:dyDescent="0.25">
      <c r="A11" s="39">
        <v>4</v>
      </c>
      <c r="B11" s="42" t="s">
        <v>6</v>
      </c>
      <c r="C11" s="151">
        <v>11</v>
      </c>
      <c r="D11" s="151"/>
      <c r="E11" s="92">
        <f t="shared" si="0"/>
        <v>0</v>
      </c>
      <c r="G11" s="38"/>
    </row>
    <row r="12" spans="1:7" ht="15.75" x14ac:dyDescent="0.25">
      <c r="A12" s="39">
        <v>5</v>
      </c>
      <c r="B12" s="42" t="s">
        <v>7</v>
      </c>
      <c r="C12" s="151">
        <v>10</v>
      </c>
      <c r="D12" s="151"/>
      <c r="E12" s="92">
        <f t="shared" si="0"/>
        <v>0</v>
      </c>
      <c r="G12" s="38"/>
    </row>
    <row r="13" spans="1:7" ht="15.75" x14ac:dyDescent="0.25">
      <c r="A13" s="39">
        <v>6</v>
      </c>
      <c r="B13" s="42" t="s">
        <v>8</v>
      </c>
      <c r="C13" s="151">
        <v>2</v>
      </c>
      <c r="D13" s="151"/>
      <c r="E13" s="92">
        <f t="shared" si="0"/>
        <v>0</v>
      </c>
      <c r="G13" s="38"/>
    </row>
    <row r="14" spans="1:7" ht="15.75" x14ac:dyDescent="0.25">
      <c r="A14" s="39">
        <v>7</v>
      </c>
      <c r="B14" s="42" t="s">
        <v>9</v>
      </c>
      <c r="C14" s="151">
        <v>6</v>
      </c>
      <c r="D14" s="151"/>
      <c r="E14" s="92">
        <f t="shared" si="0"/>
        <v>0</v>
      </c>
      <c r="G14" s="38"/>
    </row>
    <row r="15" spans="1:7" ht="15.75" x14ac:dyDescent="0.25">
      <c r="A15" s="39">
        <v>8</v>
      </c>
      <c r="B15" s="42" t="s">
        <v>10</v>
      </c>
      <c r="C15" s="151">
        <v>8</v>
      </c>
      <c r="D15" s="151"/>
      <c r="E15" s="92">
        <f t="shared" si="0"/>
        <v>0</v>
      </c>
      <c r="G15" s="38"/>
    </row>
    <row r="16" spans="1:7" ht="15.75" x14ac:dyDescent="0.25">
      <c r="A16" s="39">
        <v>9</v>
      </c>
      <c r="B16" s="42" t="s">
        <v>11</v>
      </c>
      <c r="C16" s="151">
        <v>7</v>
      </c>
      <c r="D16" s="151"/>
      <c r="E16" s="92">
        <f t="shared" si="0"/>
        <v>0</v>
      </c>
      <c r="G16" s="38"/>
    </row>
    <row r="17" spans="1:7" ht="15.75" x14ac:dyDescent="0.25">
      <c r="A17" s="39">
        <v>10</v>
      </c>
      <c r="B17" s="42" t="s">
        <v>12</v>
      </c>
      <c r="C17" s="151">
        <v>8</v>
      </c>
      <c r="D17" s="151"/>
      <c r="E17" s="92">
        <f t="shared" si="0"/>
        <v>0</v>
      </c>
      <c r="G17" s="38"/>
    </row>
    <row r="18" spans="1:7" ht="15.75" x14ac:dyDescent="0.25">
      <c r="A18" s="39">
        <v>11</v>
      </c>
      <c r="B18" s="42" t="s">
        <v>13</v>
      </c>
      <c r="C18" s="151">
        <v>7</v>
      </c>
      <c r="D18" s="151"/>
      <c r="E18" s="92">
        <f t="shared" si="0"/>
        <v>0</v>
      </c>
      <c r="G18" s="38"/>
    </row>
    <row r="19" spans="1:7" ht="15.75" x14ac:dyDescent="0.25">
      <c r="A19" s="39">
        <v>12</v>
      </c>
      <c r="B19" s="42" t="s">
        <v>14</v>
      </c>
      <c r="C19" s="151">
        <v>2</v>
      </c>
      <c r="D19" s="151"/>
      <c r="E19" s="92">
        <f t="shared" si="0"/>
        <v>0</v>
      </c>
      <c r="G19" s="38"/>
    </row>
    <row r="20" spans="1:7" ht="15.75" x14ac:dyDescent="0.25">
      <c r="A20" s="39">
        <v>13</v>
      </c>
      <c r="B20" s="42" t="s">
        <v>15</v>
      </c>
      <c r="C20" s="151">
        <v>6</v>
      </c>
      <c r="D20" s="151"/>
      <c r="E20" s="92">
        <f t="shared" si="0"/>
        <v>0</v>
      </c>
      <c r="G20" s="38"/>
    </row>
    <row r="21" spans="1:7" ht="15.75" x14ac:dyDescent="0.25">
      <c r="A21" s="39">
        <v>14</v>
      </c>
      <c r="B21" s="42" t="s">
        <v>16</v>
      </c>
      <c r="C21" s="151">
        <v>10</v>
      </c>
      <c r="D21" s="151"/>
      <c r="E21" s="92">
        <f t="shared" si="0"/>
        <v>0</v>
      </c>
      <c r="G21" s="38"/>
    </row>
    <row r="22" spans="1:7" ht="15.75" x14ac:dyDescent="0.25">
      <c r="A22" s="39">
        <v>15</v>
      </c>
      <c r="B22" s="42" t="s">
        <v>17</v>
      </c>
      <c r="C22" s="151">
        <v>4</v>
      </c>
      <c r="D22" s="151"/>
      <c r="E22" s="92">
        <f t="shared" si="0"/>
        <v>0</v>
      </c>
      <c r="G22" s="38"/>
    </row>
    <row r="23" spans="1:7" ht="15.75" x14ac:dyDescent="0.25">
      <c r="A23" s="39">
        <v>16</v>
      </c>
      <c r="B23" s="42" t="s">
        <v>18</v>
      </c>
      <c r="C23" s="151">
        <v>6</v>
      </c>
      <c r="D23" s="151"/>
      <c r="E23" s="92">
        <f t="shared" si="0"/>
        <v>0</v>
      </c>
      <c r="G23" s="38"/>
    </row>
    <row r="24" spans="1:7" ht="15.75" x14ac:dyDescent="0.25">
      <c r="A24" s="39">
        <v>17</v>
      </c>
      <c r="B24" s="42" t="s">
        <v>19</v>
      </c>
      <c r="C24" s="151">
        <v>6</v>
      </c>
      <c r="D24" s="151"/>
      <c r="E24" s="92">
        <f t="shared" si="0"/>
        <v>0</v>
      </c>
      <c r="G24" s="38"/>
    </row>
    <row r="25" spans="1:7" ht="15.75" x14ac:dyDescent="0.25">
      <c r="A25" s="39">
        <v>18</v>
      </c>
      <c r="B25" s="42" t="s">
        <v>20</v>
      </c>
      <c r="C25" s="151">
        <v>1</v>
      </c>
      <c r="D25" s="162"/>
      <c r="E25" s="92">
        <f t="shared" si="0"/>
        <v>0</v>
      </c>
      <c r="G25" s="38"/>
    </row>
    <row r="26" spans="1:7" ht="15.75" x14ac:dyDescent="0.25">
      <c r="A26" s="39">
        <v>19</v>
      </c>
      <c r="B26" s="42" t="s">
        <v>34</v>
      </c>
      <c r="C26" s="151">
        <v>1</v>
      </c>
      <c r="D26" s="162"/>
      <c r="E26" s="92">
        <f t="shared" si="0"/>
        <v>0</v>
      </c>
      <c r="G26" s="38"/>
    </row>
    <row r="27" spans="1:7" ht="15.75" x14ac:dyDescent="0.2">
      <c r="A27" s="39"/>
      <c r="B27" s="42"/>
      <c r="C27" s="43"/>
      <c r="D27" s="92"/>
      <c r="E27" s="92"/>
    </row>
    <row r="28" spans="1:7" ht="19.5" customHeight="1" x14ac:dyDescent="0.25">
      <c r="A28" s="80"/>
      <c r="B28" s="83" t="s">
        <v>21</v>
      </c>
      <c r="C28" s="84">
        <f>SUM(C8:C26)</f>
        <v>123</v>
      </c>
      <c r="D28" s="93">
        <f>SUM(D8:D24)</f>
        <v>0</v>
      </c>
      <c r="E28" s="93">
        <f t="shared" si="0"/>
        <v>0</v>
      </c>
    </row>
    <row r="29" spans="1:7" ht="15.75" x14ac:dyDescent="0.25">
      <c r="A29" s="2"/>
      <c r="B29" s="2"/>
      <c r="C29" s="24"/>
      <c r="D29" s="24"/>
      <c r="E29" s="2"/>
    </row>
  </sheetData>
  <mergeCells count="3">
    <mergeCell ref="A3:E3"/>
    <mergeCell ref="A4:E4"/>
    <mergeCell ref="C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view="pageBreakPreview" zoomScale="96" zoomScaleNormal="100" zoomScaleSheetLayoutView="96" workbookViewId="0">
      <selection activeCell="G31" sqref="G31"/>
    </sheetView>
  </sheetViews>
  <sheetFormatPr defaultRowHeight="12.75" x14ac:dyDescent="0.2"/>
  <cols>
    <col min="1" max="1" width="5.140625" customWidth="1"/>
    <col min="2" max="2" width="29.5703125" customWidth="1"/>
    <col min="3" max="3" width="17.42578125" customWidth="1"/>
    <col min="4" max="4" width="17.7109375" customWidth="1"/>
    <col min="5" max="5" width="20.1406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34.5" customHeight="1" x14ac:dyDescent="0.2">
      <c r="A4" s="190" t="s">
        <v>49</v>
      </c>
      <c r="B4" s="190"/>
      <c r="C4" s="190"/>
      <c r="D4" s="190"/>
      <c r="E4" s="190"/>
    </row>
    <row r="5" spans="1:7" ht="15.75" x14ac:dyDescent="0.25">
      <c r="A5" s="21"/>
      <c r="B5" s="20"/>
      <c r="C5" s="19"/>
    </row>
    <row r="6" spans="1:7" ht="15.75" x14ac:dyDescent="0.25">
      <c r="A6" s="20"/>
      <c r="B6" s="20"/>
      <c r="C6" s="2"/>
      <c r="D6" s="188" t="s">
        <v>0</v>
      </c>
      <c r="E6" s="188"/>
    </row>
    <row r="7" spans="1:7" ht="33.75" customHeight="1" x14ac:dyDescent="0.2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7" ht="15.75" x14ac:dyDescent="0.25">
      <c r="A8" s="39">
        <v>1</v>
      </c>
      <c r="B8" s="42" t="s">
        <v>7</v>
      </c>
      <c r="C8" s="137">
        <v>2758</v>
      </c>
      <c r="D8" s="137">
        <v>178.976</v>
      </c>
      <c r="E8" s="117">
        <f>D8/C8*100</f>
        <v>6.4893401015228429</v>
      </c>
      <c r="G8" s="150"/>
    </row>
    <row r="9" spans="1:7" ht="15.75" x14ac:dyDescent="0.25">
      <c r="A9" s="39">
        <v>2</v>
      </c>
      <c r="B9" s="42" t="s">
        <v>30</v>
      </c>
      <c r="C9" s="137">
        <v>1915</v>
      </c>
      <c r="D9" s="137">
        <v>465.21600000000001</v>
      </c>
      <c r="E9" s="117">
        <f>D9/C9*100</f>
        <v>24.293263707571803</v>
      </c>
      <c r="G9" s="150"/>
    </row>
    <row r="10" spans="1:7" ht="15.75" x14ac:dyDescent="0.25">
      <c r="A10" s="39"/>
      <c r="B10" s="42"/>
      <c r="C10" s="61"/>
      <c r="D10" s="94"/>
      <c r="E10" s="117"/>
    </row>
    <row r="11" spans="1:7" ht="19.5" customHeight="1" x14ac:dyDescent="0.25">
      <c r="A11" s="118"/>
      <c r="B11" s="114" t="s">
        <v>21</v>
      </c>
      <c r="C11" s="119">
        <f>SUM(C8:C9)</f>
        <v>4673</v>
      </c>
      <c r="D11" s="120">
        <f>SUM(D8:D9)</f>
        <v>644.19200000000001</v>
      </c>
      <c r="E11" s="121">
        <f>D11/C11*100</f>
        <v>13.785405521078536</v>
      </c>
    </row>
    <row r="12" spans="1:7" ht="15.75" x14ac:dyDescent="0.25">
      <c r="A12" s="2"/>
      <c r="B12" s="2"/>
      <c r="C12" s="2"/>
      <c r="D12" s="2"/>
      <c r="E12" s="2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9"/>
  <sheetViews>
    <sheetView view="pageBreakPreview" zoomScale="90" zoomScaleNormal="100" zoomScaleSheetLayoutView="90" workbookViewId="0">
      <selection activeCell="G31" sqref="G31"/>
    </sheetView>
  </sheetViews>
  <sheetFormatPr defaultRowHeight="12.75" x14ac:dyDescent="0.2"/>
  <cols>
    <col min="1" max="1" width="5.140625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57" customHeight="1" x14ac:dyDescent="0.2">
      <c r="A4" s="190" t="s">
        <v>50</v>
      </c>
      <c r="B4" s="190"/>
      <c r="C4" s="190"/>
      <c r="D4" s="190"/>
      <c r="E4" s="190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37">
        <v>155</v>
      </c>
      <c r="D8" s="137">
        <v>155</v>
      </c>
      <c r="E8" s="113">
        <f>D8/C8*100</f>
        <v>100</v>
      </c>
    </row>
    <row r="9" spans="1:5" ht="15.75" x14ac:dyDescent="0.2">
      <c r="A9" s="39">
        <v>2</v>
      </c>
      <c r="B9" s="42" t="s">
        <v>5</v>
      </c>
      <c r="C9" s="137">
        <v>236</v>
      </c>
      <c r="D9" s="137">
        <v>236</v>
      </c>
      <c r="E9" s="95">
        <f t="shared" ref="E9:E26" si="0">D9/C9*100</f>
        <v>100</v>
      </c>
    </row>
    <row r="10" spans="1:5" ht="15.75" x14ac:dyDescent="0.2">
      <c r="A10" s="39">
        <v>3</v>
      </c>
      <c r="B10" s="42" t="s">
        <v>29</v>
      </c>
      <c r="C10" s="137">
        <v>275</v>
      </c>
      <c r="D10" s="137">
        <v>275</v>
      </c>
      <c r="E10" s="95">
        <f t="shared" si="0"/>
        <v>100</v>
      </c>
    </row>
    <row r="11" spans="1:5" ht="15.75" x14ac:dyDescent="0.2">
      <c r="A11" s="39">
        <v>4</v>
      </c>
      <c r="B11" s="42" t="s">
        <v>6</v>
      </c>
      <c r="C11" s="137">
        <v>234</v>
      </c>
      <c r="D11" s="137">
        <v>234</v>
      </c>
      <c r="E11" s="95">
        <f t="shared" si="0"/>
        <v>100</v>
      </c>
    </row>
    <row r="12" spans="1:5" ht="15.75" x14ac:dyDescent="0.2">
      <c r="A12" s="39">
        <v>5</v>
      </c>
      <c r="B12" s="42" t="s">
        <v>7</v>
      </c>
      <c r="C12" s="137">
        <v>763</v>
      </c>
      <c r="D12" s="137">
        <v>763</v>
      </c>
      <c r="E12" s="95">
        <f t="shared" si="0"/>
        <v>100</v>
      </c>
    </row>
    <row r="13" spans="1:5" ht="15.75" x14ac:dyDescent="0.2">
      <c r="A13" s="39">
        <v>6</v>
      </c>
      <c r="B13" s="42" t="s">
        <v>8</v>
      </c>
      <c r="C13" s="137">
        <v>86</v>
      </c>
      <c r="D13" s="137">
        <v>86</v>
      </c>
      <c r="E13" s="95">
        <f t="shared" si="0"/>
        <v>100</v>
      </c>
    </row>
    <row r="14" spans="1:5" ht="15.75" x14ac:dyDescent="0.2">
      <c r="A14" s="39">
        <v>7</v>
      </c>
      <c r="B14" s="42" t="s">
        <v>9</v>
      </c>
      <c r="C14" s="137">
        <v>224</v>
      </c>
      <c r="D14" s="137">
        <v>224</v>
      </c>
      <c r="E14" s="95">
        <f t="shared" si="0"/>
        <v>100</v>
      </c>
    </row>
    <row r="15" spans="1:5" ht="15.75" x14ac:dyDescent="0.2">
      <c r="A15" s="39">
        <v>8</v>
      </c>
      <c r="B15" s="42" t="s">
        <v>10</v>
      </c>
      <c r="C15" s="137">
        <v>203</v>
      </c>
      <c r="D15" s="137">
        <v>203</v>
      </c>
      <c r="E15" s="95">
        <f t="shared" si="0"/>
        <v>100</v>
      </c>
    </row>
    <row r="16" spans="1:5" ht="15.75" x14ac:dyDescent="0.2">
      <c r="A16" s="39">
        <v>9</v>
      </c>
      <c r="B16" s="42" t="s">
        <v>11</v>
      </c>
      <c r="C16" s="137">
        <v>180</v>
      </c>
      <c r="D16" s="137">
        <v>180</v>
      </c>
      <c r="E16" s="95">
        <f t="shared" si="0"/>
        <v>100</v>
      </c>
    </row>
    <row r="17" spans="1:5" ht="15.75" x14ac:dyDescent="0.2">
      <c r="A17" s="39">
        <v>10</v>
      </c>
      <c r="B17" s="42" t="s">
        <v>12</v>
      </c>
      <c r="C17" s="137">
        <v>225</v>
      </c>
      <c r="D17" s="137">
        <v>225</v>
      </c>
      <c r="E17" s="95">
        <f t="shared" si="0"/>
        <v>100</v>
      </c>
    </row>
    <row r="18" spans="1:5" ht="15.75" x14ac:dyDescent="0.2">
      <c r="A18" s="39">
        <v>11</v>
      </c>
      <c r="B18" s="42" t="s">
        <v>13</v>
      </c>
      <c r="C18" s="137">
        <v>118</v>
      </c>
      <c r="D18" s="137">
        <v>118</v>
      </c>
      <c r="E18" s="95">
        <f t="shared" si="0"/>
        <v>100</v>
      </c>
    </row>
    <row r="19" spans="1:5" ht="15.75" x14ac:dyDescent="0.2">
      <c r="A19" s="39">
        <v>12</v>
      </c>
      <c r="B19" s="42" t="s">
        <v>14</v>
      </c>
      <c r="C19" s="137">
        <v>87</v>
      </c>
      <c r="D19" s="137">
        <v>87</v>
      </c>
      <c r="E19" s="95">
        <f t="shared" si="0"/>
        <v>100</v>
      </c>
    </row>
    <row r="20" spans="1:5" ht="15.75" x14ac:dyDescent="0.2">
      <c r="A20" s="39">
        <v>13</v>
      </c>
      <c r="B20" s="42" t="s">
        <v>15</v>
      </c>
      <c r="C20" s="137">
        <v>106</v>
      </c>
      <c r="D20" s="137">
        <v>106</v>
      </c>
      <c r="E20" s="95">
        <f t="shared" si="0"/>
        <v>100</v>
      </c>
    </row>
    <row r="21" spans="1:5" ht="15.75" x14ac:dyDescent="0.2">
      <c r="A21" s="39">
        <v>14</v>
      </c>
      <c r="B21" s="42" t="s">
        <v>16</v>
      </c>
      <c r="C21" s="137">
        <v>396</v>
      </c>
      <c r="D21" s="137">
        <v>396</v>
      </c>
      <c r="E21" s="95">
        <f t="shared" si="0"/>
        <v>100</v>
      </c>
    </row>
    <row r="22" spans="1:5" ht="15.75" x14ac:dyDescent="0.2">
      <c r="A22" s="39">
        <v>15</v>
      </c>
      <c r="B22" s="42" t="s">
        <v>17</v>
      </c>
      <c r="C22" s="137">
        <v>183</v>
      </c>
      <c r="D22" s="137">
        <v>183</v>
      </c>
      <c r="E22" s="95">
        <f t="shared" si="0"/>
        <v>100</v>
      </c>
    </row>
    <row r="23" spans="1:5" ht="15.75" x14ac:dyDescent="0.2">
      <c r="A23" s="39">
        <v>16</v>
      </c>
      <c r="B23" s="42" t="s">
        <v>18</v>
      </c>
      <c r="C23" s="137">
        <v>204</v>
      </c>
      <c r="D23" s="137">
        <v>204</v>
      </c>
      <c r="E23" s="95">
        <f t="shared" si="0"/>
        <v>100</v>
      </c>
    </row>
    <row r="24" spans="1:5" ht="15.75" x14ac:dyDescent="0.2">
      <c r="A24" s="39">
        <v>17</v>
      </c>
      <c r="B24" s="42" t="s">
        <v>19</v>
      </c>
      <c r="C24" s="137">
        <v>157</v>
      </c>
      <c r="D24" s="137">
        <v>157</v>
      </c>
      <c r="E24" s="95">
        <f t="shared" si="0"/>
        <v>100</v>
      </c>
    </row>
    <row r="25" spans="1:5" ht="15.75" x14ac:dyDescent="0.2">
      <c r="A25" s="39">
        <v>18</v>
      </c>
      <c r="B25" s="42" t="s">
        <v>20</v>
      </c>
      <c r="C25" s="137">
        <v>393</v>
      </c>
      <c r="D25" s="137">
        <v>393</v>
      </c>
      <c r="E25" s="95">
        <f t="shared" si="0"/>
        <v>100</v>
      </c>
    </row>
    <row r="26" spans="1:5" ht="15.75" x14ac:dyDescent="0.2">
      <c r="A26" s="39">
        <v>19</v>
      </c>
      <c r="B26" s="42" t="s">
        <v>30</v>
      </c>
      <c r="C26" s="137">
        <v>25775</v>
      </c>
      <c r="D26" s="137">
        <v>25775</v>
      </c>
      <c r="E26" s="95">
        <f t="shared" si="0"/>
        <v>100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60" t="s">
        <v>21</v>
      </c>
      <c r="C28" s="125">
        <f>SUM(C8:C26)</f>
        <v>30000</v>
      </c>
      <c r="D28" s="125">
        <f>SUM(D8:D26)</f>
        <v>30000</v>
      </c>
      <c r="E28" s="75">
        <f>D28/C28*100</f>
        <v>100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tabColor rgb="FF00B0F0"/>
  </sheetPr>
  <dimension ref="A1:G29"/>
  <sheetViews>
    <sheetView view="pageBreakPreview" zoomScale="96" zoomScaleNormal="100" zoomScaleSheetLayoutView="96" workbookViewId="0">
      <selection activeCell="G31" sqref="G31"/>
    </sheetView>
  </sheetViews>
  <sheetFormatPr defaultRowHeight="12.75" x14ac:dyDescent="0.2"/>
  <cols>
    <col min="1" max="1" width="5.140625" customWidth="1"/>
    <col min="2" max="2" width="29.5703125" customWidth="1"/>
    <col min="3" max="3" width="17.42578125" customWidth="1"/>
    <col min="4" max="4" width="17.7109375" customWidth="1"/>
    <col min="5" max="5" width="20.1406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32.25" customHeight="1" x14ac:dyDescent="0.2">
      <c r="A4" s="190" t="s">
        <v>51</v>
      </c>
      <c r="B4" s="190"/>
      <c r="C4" s="190"/>
      <c r="D4" s="190"/>
      <c r="E4" s="190"/>
    </row>
    <row r="5" spans="1:7" ht="15.75" x14ac:dyDescent="0.25">
      <c r="A5" s="21"/>
      <c r="B5" s="20"/>
      <c r="C5" s="19"/>
    </row>
    <row r="6" spans="1:7" ht="15.75" x14ac:dyDescent="0.25">
      <c r="A6" s="20"/>
      <c r="B6" s="20"/>
      <c r="C6" s="2"/>
      <c r="D6" s="188" t="s">
        <v>0</v>
      </c>
      <c r="E6" s="188"/>
    </row>
    <row r="7" spans="1:7" ht="33.75" customHeight="1" x14ac:dyDescent="0.2">
      <c r="A7" s="5" t="s">
        <v>1</v>
      </c>
      <c r="B7" s="5" t="s">
        <v>2</v>
      </c>
      <c r="C7" s="18" t="s">
        <v>22</v>
      </c>
      <c r="D7" s="128" t="s">
        <v>26</v>
      </c>
      <c r="E7" s="5" t="s">
        <v>31</v>
      </c>
    </row>
    <row r="8" spans="1:7" ht="16.5" customHeight="1" x14ac:dyDescent="0.2">
      <c r="A8" s="44">
        <v>1</v>
      </c>
      <c r="B8" s="56" t="s">
        <v>4</v>
      </c>
      <c r="C8" s="137">
        <v>1295</v>
      </c>
      <c r="D8" s="137">
        <v>803.27017999999998</v>
      </c>
      <c r="E8" s="113">
        <f>D8/C8*100</f>
        <v>62.028585328185329</v>
      </c>
      <c r="G8" s="150"/>
    </row>
    <row r="9" spans="1:7" ht="15.75" x14ac:dyDescent="0.2">
      <c r="A9" s="39">
        <v>2</v>
      </c>
      <c r="B9" s="42" t="s">
        <v>5</v>
      </c>
      <c r="C9" s="137">
        <v>1295</v>
      </c>
      <c r="D9" s="137">
        <v>579.25536999999997</v>
      </c>
      <c r="E9" s="95">
        <f t="shared" ref="E9:E26" si="0">D9/C9*100</f>
        <v>44.730144401544401</v>
      </c>
      <c r="G9" s="150"/>
    </row>
    <row r="10" spans="1:7" ht="15.75" x14ac:dyDescent="0.2">
      <c r="A10" s="39">
        <v>3</v>
      </c>
      <c r="B10" s="42" t="s">
        <v>29</v>
      </c>
      <c r="C10" s="137">
        <v>2018</v>
      </c>
      <c r="D10" s="137">
        <v>1335.8</v>
      </c>
      <c r="E10" s="95">
        <f t="shared" si="0"/>
        <v>66.194251734390491</v>
      </c>
      <c r="G10" s="150"/>
    </row>
    <row r="11" spans="1:7" ht="15.75" x14ac:dyDescent="0.2">
      <c r="A11" s="39">
        <v>4</v>
      </c>
      <c r="B11" s="42" t="s">
        <v>6</v>
      </c>
      <c r="C11" s="137">
        <v>1295</v>
      </c>
      <c r="D11" s="137">
        <v>303.82299999999998</v>
      </c>
      <c r="E11" s="95">
        <f t="shared" si="0"/>
        <v>23.461235521235519</v>
      </c>
      <c r="G11" s="150"/>
    </row>
    <row r="12" spans="1:7" ht="15.75" x14ac:dyDescent="0.2">
      <c r="A12" s="39">
        <v>5</v>
      </c>
      <c r="B12" s="42" t="s">
        <v>7</v>
      </c>
      <c r="C12" s="137">
        <v>2592</v>
      </c>
      <c r="D12" s="137">
        <v>1206.2010700000001</v>
      </c>
      <c r="E12" s="95">
        <f t="shared" si="0"/>
        <v>46.535535108024696</v>
      </c>
      <c r="G12" s="150"/>
    </row>
    <row r="13" spans="1:7" ht="15.75" x14ac:dyDescent="0.2">
      <c r="A13" s="39">
        <v>6</v>
      </c>
      <c r="B13" s="42" t="s">
        <v>8</v>
      </c>
      <c r="C13" s="137">
        <v>1672</v>
      </c>
      <c r="D13" s="137">
        <v>759.99902999999995</v>
      </c>
      <c r="E13" s="95">
        <f t="shared" si="0"/>
        <v>45.454487440191386</v>
      </c>
      <c r="G13" s="150"/>
    </row>
    <row r="14" spans="1:7" ht="15.75" x14ac:dyDescent="0.2">
      <c r="A14" s="39">
        <v>7</v>
      </c>
      <c r="B14" s="42" t="s">
        <v>9</v>
      </c>
      <c r="C14" s="137">
        <v>1295</v>
      </c>
      <c r="D14" s="137">
        <v>586.37648999999999</v>
      </c>
      <c r="E14" s="95">
        <f t="shared" si="0"/>
        <v>45.280037837837838</v>
      </c>
      <c r="G14" s="150"/>
    </row>
    <row r="15" spans="1:7" ht="15.75" x14ac:dyDescent="0.2">
      <c r="A15" s="39">
        <v>8</v>
      </c>
      <c r="B15" s="42" t="s">
        <v>10</v>
      </c>
      <c r="C15" s="137">
        <v>1295</v>
      </c>
      <c r="D15" s="137">
        <v>617.20000000000005</v>
      </c>
      <c r="E15" s="95">
        <f t="shared" si="0"/>
        <v>47.660231660231659</v>
      </c>
      <c r="G15" s="150"/>
    </row>
    <row r="16" spans="1:7" ht="15.75" x14ac:dyDescent="0.2">
      <c r="A16" s="39">
        <v>9</v>
      </c>
      <c r="B16" s="42" t="s">
        <v>11</v>
      </c>
      <c r="C16" s="137">
        <v>1295</v>
      </c>
      <c r="D16" s="137">
        <v>631.95000000000005</v>
      </c>
      <c r="E16" s="95">
        <f t="shared" si="0"/>
        <v>48.799227799227801</v>
      </c>
      <c r="G16" s="150"/>
    </row>
    <row r="17" spans="1:7" ht="15.75" x14ac:dyDescent="0.2">
      <c r="A17" s="39">
        <v>10</v>
      </c>
      <c r="B17" s="42" t="s">
        <v>12</v>
      </c>
      <c r="C17" s="137">
        <v>1295</v>
      </c>
      <c r="D17" s="137">
        <v>580.07799999999997</v>
      </c>
      <c r="E17" s="95">
        <f t="shared" si="0"/>
        <v>44.793667953667956</v>
      </c>
      <c r="G17" s="150"/>
    </row>
    <row r="18" spans="1:7" ht="15.75" x14ac:dyDescent="0.2">
      <c r="A18" s="39">
        <v>11</v>
      </c>
      <c r="B18" s="42" t="s">
        <v>13</v>
      </c>
      <c r="C18" s="137">
        <v>1295</v>
      </c>
      <c r="D18" s="137">
        <v>544.43100000000004</v>
      </c>
      <c r="E18" s="95">
        <f t="shared" si="0"/>
        <v>42.041003861003858</v>
      </c>
      <c r="G18" s="150"/>
    </row>
    <row r="19" spans="1:7" ht="15.75" x14ac:dyDescent="0.2">
      <c r="A19" s="39">
        <v>12</v>
      </c>
      <c r="B19" s="42" t="s">
        <v>14</v>
      </c>
      <c r="C19" s="137">
        <v>814</v>
      </c>
      <c r="D19" s="137">
        <v>371.35</v>
      </c>
      <c r="E19" s="95">
        <f t="shared" si="0"/>
        <v>45.620393120393118</v>
      </c>
      <c r="G19" s="150"/>
    </row>
    <row r="20" spans="1:7" ht="15.75" x14ac:dyDescent="0.2">
      <c r="A20" s="39">
        <v>13</v>
      </c>
      <c r="B20" s="42" t="s">
        <v>15</v>
      </c>
      <c r="C20" s="137">
        <v>1568</v>
      </c>
      <c r="D20" s="137">
        <v>693.44209000000001</v>
      </c>
      <c r="E20" s="95">
        <f t="shared" si="0"/>
        <v>44.224623086734695</v>
      </c>
      <c r="G20" s="150"/>
    </row>
    <row r="21" spans="1:7" ht="15.75" x14ac:dyDescent="0.2">
      <c r="A21" s="39">
        <v>14</v>
      </c>
      <c r="B21" s="42" t="s">
        <v>16</v>
      </c>
      <c r="C21" s="137">
        <v>2018</v>
      </c>
      <c r="D21" s="137">
        <v>991.46047999999996</v>
      </c>
      <c r="E21" s="95">
        <f t="shared" si="0"/>
        <v>49.130846382556989</v>
      </c>
      <c r="G21" s="150"/>
    </row>
    <row r="22" spans="1:7" ht="15.75" x14ac:dyDescent="0.2">
      <c r="A22" s="39">
        <v>15</v>
      </c>
      <c r="B22" s="42" t="s">
        <v>17</v>
      </c>
      <c r="C22" s="137">
        <v>1295</v>
      </c>
      <c r="D22" s="137">
        <v>524.62213999999994</v>
      </c>
      <c r="E22" s="95">
        <f t="shared" si="0"/>
        <v>40.511362162162158</v>
      </c>
      <c r="G22" s="150"/>
    </row>
    <row r="23" spans="1:7" ht="15.75" x14ac:dyDescent="0.2">
      <c r="A23" s="39">
        <v>16</v>
      </c>
      <c r="B23" s="42" t="s">
        <v>18</v>
      </c>
      <c r="C23" s="137">
        <v>1295</v>
      </c>
      <c r="D23" s="137">
        <v>460.18099999999998</v>
      </c>
      <c r="E23" s="95">
        <f t="shared" si="0"/>
        <v>35.535212355212352</v>
      </c>
      <c r="G23" s="150"/>
    </row>
    <row r="24" spans="1:7" ht="15.75" x14ac:dyDescent="0.2">
      <c r="A24" s="39">
        <v>17</v>
      </c>
      <c r="B24" s="42" t="s">
        <v>19</v>
      </c>
      <c r="C24" s="137">
        <v>1295</v>
      </c>
      <c r="D24" s="137">
        <v>537.04972999999995</v>
      </c>
      <c r="E24" s="95">
        <f t="shared" si="0"/>
        <v>41.471021621621617</v>
      </c>
      <c r="G24" s="150"/>
    </row>
    <row r="25" spans="1:7" ht="15.75" x14ac:dyDescent="0.2">
      <c r="A25" s="39">
        <v>18</v>
      </c>
      <c r="B25" s="42" t="s">
        <v>20</v>
      </c>
      <c r="C25" s="137">
        <v>1295</v>
      </c>
      <c r="D25" s="137">
        <v>578.05399999999997</v>
      </c>
      <c r="E25" s="95">
        <f t="shared" si="0"/>
        <v>44.637374517374518</v>
      </c>
      <c r="G25" s="150"/>
    </row>
    <row r="26" spans="1:7" ht="15.75" x14ac:dyDescent="0.2">
      <c r="A26" s="39">
        <v>19</v>
      </c>
      <c r="B26" s="42" t="s">
        <v>30</v>
      </c>
      <c r="C26" s="137">
        <v>5756</v>
      </c>
      <c r="D26" s="137">
        <v>2859</v>
      </c>
      <c r="E26" s="95">
        <f t="shared" si="0"/>
        <v>49.669909659485754</v>
      </c>
      <c r="G26" s="150"/>
    </row>
    <row r="27" spans="1:7" ht="15.75" x14ac:dyDescent="0.25">
      <c r="A27" s="39"/>
      <c r="B27" s="42"/>
      <c r="C27" s="172"/>
      <c r="D27" s="117"/>
      <c r="E27" s="117"/>
      <c r="G27" s="150"/>
    </row>
    <row r="28" spans="1:7" ht="19.5" customHeight="1" x14ac:dyDescent="0.25">
      <c r="A28" s="118"/>
      <c r="B28" s="160" t="s">
        <v>21</v>
      </c>
      <c r="C28" s="119">
        <f>SUM(C8:C26)</f>
        <v>31978</v>
      </c>
      <c r="D28" s="119">
        <f>SUM(D8:D26)</f>
        <v>14963.54358</v>
      </c>
      <c r="E28" s="121">
        <f>D28/C28*100</f>
        <v>46.793244042779406</v>
      </c>
    </row>
    <row r="29" spans="1:7" ht="15.75" x14ac:dyDescent="0.25">
      <c r="A29" s="2"/>
      <c r="B29" s="2"/>
      <c r="C29" s="2"/>
      <c r="D29" s="2"/>
      <c r="E29" s="2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theme="6" tint="0.39997558519241921"/>
  </sheetPr>
  <dimension ref="A1:G29"/>
  <sheetViews>
    <sheetView view="pageBreakPreview" zoomScale="90" zoomScaleNormal="100" zoomScaleSheetLayoutView="90" workbookViewId="0">
      <selection activeCell="Y38" sqref="Y38"/>
    </sheetView>
  </sheetViews>
  <sheetFormatPr defaultRowHeight="12.75" x14ac:dyDescent="0.2"/>
  <cols>
    <col min="1" max="1" width="5.140625" customWidth="1"/>
    <col min="2" max="2" width="29.5703125" customWidth="1"/>
    <col min="3" max="3" width="17.42578125" customWidth="1"/>
    <col min="4" max="4" width="17.7109375" customWidth="1"/>
    <col min="5" max="5" width="20.1406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94" t="s">
        <v>25</v>
      </c>
      <c r="B3" s="194"/>
      <c r="C3" s="194"/>
      <c r="D3" s="194"/>
      <c r="E3" s="194"/>
    </row>
    <row r="4" spans="1:7" ht="93.75" customHeight="1" x14ac:dyDescent="0.2">
      <c r="A4" s="190" t="s">
        <v>52</v>
      </c>
      <c r="B4" s="190"/>
      <c r="C4" s="190"/>
      <c r="D4" s="190"/>
      <c r="E4" s="190"/>
    </row>
    <row r="5" spans="1:7" ht="15.75" x14ac:dyDescent="0.25">
      <c r="A5" s="21"/>
      <c r="B5" s="20"/>
      <c r="C5" s="19"/>
    </row>
    <row r="6" spans="1:7" ht="15.75" x14ac:dyDescent="0.25">
      <c r="A6" s="20"/>
      <c r="B6" s="20"/>
      <c r="C6" s="2"/>
      <c r="D6" s="188" t="s">
        <v>0</v>
      </c>
      <c r="E6" s="188"/>
    </row>
    <row r="7" spans="1:7" ht="33.75" customHeight="1" x14ac:dyDescent="0.2">
      <c r="A7" s="5" t="s">
        <v>1</v>
      </c>
      <c r="B7" s="170" t="s">
        <v>2</v>
      </c>
      <c r="C7" s="18" t="s">
        <v>22</v>
      </c>
      <c r="D7" s="128" t="s">
        <v>26</v>
      </c>
      <c r="E7" s="5" t="s">
        <v>31</v>
      </c>
    </row>
    <row r="8" spans="1:7" ht="16.5" customHeight="1" x14ac:dyDescent="0.25">
      <c r="A8" s="44">
        <v>1</v>
      </c>
      <c r="B8" s="56" t="s">
        <v>4</v>
      </c>
      <c r="C8" s="137">
        <v>19124.867999999999</v>
      </c>
      <c r="D8" s="137">
        <v>14811.54747</v>
      </c>
      <c r="E8" s="116">
        <f>D8/C8*100</f>
        <v>77.446534376080393</v>
      </c>
      <c r="G8" s="150"/>
    </row>
    <row r="9" spans="1:7" ht="15.75" x14ac:dyDescent="0.25">
      <c r="A9" s="39">
        <v>2</v>
      </c>
      <c r="B9" s="42" t="s">
        <v>5</v>
      </c>
      <c r="C9" s="137">
        <v>29309.696</v>
      </c>
      <c r="D9" s="137">
        <v>23250.630260000002</v>
      </c>
      <c r="E9" s="117">
        <f t="shared" ref="E9:E24" si="0">D9/C9*100</f>
        <v>79.32743574003635</v>
      </c>
      <c r="G9" s="150"/>
    </row>
    <row r="10" spans="1:7" ht="15.75" x14ac:dyDescent="0.25">
      <c r="A10" s="39">
        <v>3</v>
      </c>
      <c r="B10" s="42" t="s">
        <v>29</v>
      </c>
      <c r="C10" s="137">
        <v>41322.112000000001</v>
      </c>
      <c r="D10" s="137">
        <v>32135.323400000001</v>
      </c>
      <c r="E10" s="117">
        <f t="shared" si="0"/>
        <v>77.767862881742346</v>
      </c>
      <c r="G10" s="150"/>
    </row>
    <row r="11" spans="1:7" ht="15.75" x14ac:dyDescent="0.25">
      <c r="A11" s="39">
        <v>4</v>
      </c>
      <c r="B11" s="42" t="s">
        <v>6</v>
      </c>
      <c r="C11" s="137">
        <v>31743.527999999998</v>
      </c>
      <c r="D11" s="137">
        <v>24363.258000000002</v>
      </c>
      <c r="E11" s="117">
        <f t="shared" si="0"/>
        <v>76.750315843909988</v>
      </c>
      <c r="G11" s="150"/>
    </row>
    <row r="12" spans="1:7" ht="15.75" x14ac:dyDescent="0.25">
      <c r="A12" s="39">
        <v>5</v>
      </c>
      <c r="B12" s="42" t="s">
        <v>7</v>
      </c>
      <c r="C12" s="137">
        <v>62330.411999999997</v>
      </c>
      <c r="D12" s="137">
        <v>43559.987480000003</v>
      </c>
      <c r="E12" s="117">
        <f t="shared" si="0"/>
        <v>69.885608136201654</v>
      </c>
      <c r="G12" s="150"/>
    </row>
    <row r="13" spans="1:7" ht="15.75" x14ac:dyDescent="0.25">
      <c r="A13" s="39">
        <v>6</v>
      </c>
      <c r="B13" s="42" t="s">
        <v>8</v>
      </c>
      <c r="C13" s="137">
        <v>15597.05</v>
      </c>
      <c r="D13" s="137">
        <v>12067.911</v>
      </c>
      <c r="E13" s="117">
        <f t="shared" si="0"/>
        <v>77.373035285518739</v>
      </c>
      <c r="G13" s="150"/>
    </row>
    <row r="14" spans="1:7" ht="15.75" x14ac:dyDescent="0.25">
      <c r="A14" s="39">
        <v>7</v>
      </c>
      <c r="B14" s="42" t="s">
        <v>9</v>
      </c>
      <c r="C14" s="137">
        <v>14968.124</v>
      </c>
      <c r="D14" s="137">
        <v>11870.577429999999</v>
      </c>
      <c r="E14" s="117">
        <f t="shared" si="0"/>
        <v>79.305712793400161</v>
      </c>
      <c r="G14" s="150"/>
    </row>
    <row r="15" spans="1:7" ht="15.75" x14ac:dyDescent="0.25">
      <c r="A15" s="39">
        <v>8</v>
      </c>
      <c r="B15" s="42" t="s">
        <v>10</v>
      </c>
      <c r="C15" s="137">
        <v>23249.312000000002</v>
      </c>
      <c r="D15" s="137">
        <v>17866.313900000001</v>
      </c>
      <c r="E15" s="117">
        <f t="shared" si="0"/>
        <v>76.846634859560567</v>
      </c>
      <c r="G15" s="150"/>
    </row>
    <row r="16" spans="1:7" ht="15.75" x14ac:dyDescent="0.25">
      <c r="A16" s="39">
        <v>9</v>
      </c>
      <c r="B16" s="42" t="s">
        <v>11</v>
      </c>
      <c r="C16" s="137">
        <v>21164.403999999999</v>
      </c>
      <c r="D16" s="137">
        <v>15881.678</v>
      </c>
      <c r="E16" s="117">
        <f t="shared" si="0"/>
        <v>75.039571159197308</v>
      </c>
      <c r="G16" s="150"/>
    </row>
    <row r="17" spans="1:7" ht="15.75" x14ac:dyDescent="0.25">
      <c r="A17" s="39">
        <v>10</v>
      </c>
      <c r="B17" s="42" t="s">
        <v>12</v>
      </c>
      <c r="C17" s="137">
        <v>34505.976000000002</v>
      </c>
      <c r="D17" s="137">
        <v>21948.045119999999</v>
      </c>
      <c r="E17" s="117">
        <f t="shared" si="0"/>
        <v>63.606504334205752</v>
      </c>
      <c r="G17" s="150"/>
    </row>
    <row r="18" spans="1:7" ht="15.75" x14ac:dyDescent="0.25">
      <c r="A18" s="39">
        <v>11</v>
      </c>
      <c r="B18" s="42" t="s">
        <v>13</v>
      </c>
      <c r="C18" s="137">
        <v>19847.78</v>
      </c>
      <c r="D18" s="137">
        <v>15744.142</v>
      </c>
      <c r="E18" s="117">
        <f t="shared" si="0"/>
        <v>79.324448376594262</v>
      </c>
      <c r="G18" s="150"/>
    </row>
    <row r="19" spans="1:7" ht="15.75" x14ac:dyDescent="0.25">
      <c r="A19" s="39">
        <v>12</v>
      </c>
      <c r="B19" s="42" t="s">
        <v>14</v>
      </c>
      <c r="C19" s="137">
        <v>4594.2960000000003</v>
      </c>
      <c r="D19" s="137">
        <v>3704.6849999999999</v>
      </c>
      <c r="E19" s="117">
        <f>D19/C19*100</f>
        <v>80.636619843388402</v>
      </c>
      <c r="G19" s="150"/>
    </row>
    <row r="20" spans="1:7" ht="15.75" x14ac:dyDescent="0.25">
      <c r="A20" s="39">
        <v>13</v>
      </c>
      <c r="B20" s="42" t="s">
        <v>15</v>
      </c>
      <c r="C20" s="137">
        <v>20088.292000000001</v>
      </c>
      <c r="D20" s="137">
        <v>16419.568520000001</v>
      </c>
      <c r="E20" s="117">
        <f t="shared" si="0"/>
        <v>81.737006411495798</v>
      </c>
      <c r="G20" s="150"/>
    </row>
    <row r="21" spans="1:7" ht="15.75" x14ac:dyDescent="0.25">
      <c r="A21" s="39">
        <v>14</v>
      </c>
      <c r="B21" s="42" t="s">
        <v>16</v>
      </c>
      <c r="C21" s="137">
        <v>42916.364000000001</v>
      </c>
      <c r="D21" s="137">
        <v>33402.839269999997</v>
      </c>
      <c r="E21" s="117">
        <f t="shared" si="0"/>
        <v>77.832407400589659</v>
      </c>
      <c r="G21" s="150"/>
    </row>
    <row r="22" spans="1:7" ht="15.75" x14ac:dyDescent="0.25">
      <c r="A22" s="39">
        <v>15</v>
      </c>
      <c r="B22" s="42" t="s">
        <v>17</v>
      </c>
      <c r="C22" s="137">
        <v>11863.448</v>
      </c>
      <c r="D22" s="137">
        <v>9094.9254500000006</v>
      </c>
      <c r="E22" s="117">
        <f t="shared" si="0"/>
        <v>76.663424073675714</v>
      </c>
      <c r="G22" s="150"/>
    </row>
    <row r="23" spans="1:7" ht="15.75" x14ac:dyDescent="0.25">
      <c r="A23" s="39">
        <v>16</v>
      </c>
      <c r="B23" s="42" t="s">
        <v>18</v>
      </c>
      <c r="C23" s="137">
        <v>15658.736000000001</v>
      </c>
      <c r="D23" s="137">
        <v>12152.424999999999</v>
      </c>
      <c r="E23" s="117">
        <f t="shared" si="0"/>
        <v>77.607956351010699</v>
      </c>
      <c r="G23" s="150"/>
    </row>
    <row r="24" spans="1:7" ht="15.75" x14ac:dyDescent="0.25">
      <c r="A24" s="39">
        <v>17</v>
      </c>
      <c r="B24" s="42" t="s">
        <v>19</v>
      </c>
      <c r="C24" s="137">
        <v>16433.175999999999</v>
      </c>
      <c r="D24" s="137">
        <v>12227.35296</v>
      </c>
      <c r="E24" s="117">
        <f t="shared" si="0"/>
        <v>74.406511315889276</v>
      </c>
      <c r="G24" s="150"/>
    </row>
    <row r="25" spans="1:7" ht="15.75" x14ac:dyDescent="0.25">
      <c r="A25" s="39">
        <v>18</v>
      </c>
      <c r="B25" s="42" t="s">
        <v>20</v>
      </c>
      <c r="C25" s="137">
        <v>21622.76</v>
      </c>
      <c r="D25" s="137">
        <v>16708.13</v>
      </c>
      <c r="E25" s="117">
        <f>D25/C25*100</f>
        <v>77.271032930116235</v>
      </c>
      <c r="G25" s="150"/>
    </row>
    <row r="26" spans="1:7" ht="15.75" x14ac:dyDescent="0.25">
      <c r="A26" s="39">
        <v>19</v>
      </c>
      <c r="B26" s="42" t="s">
        <v>30</v>
      </c>
      <c r="C26" s="137">
        <v>161742.416</v>
      </c>
      <c r="D26" s="137">
        <v>109288.9872</v>
      </c>
      <c r="E26" s="117">
        <f>D26/C26*100</f>
        <v>67.569775389035868</v>
      </c>
      <c r="G26" s="150"/>
    </row>
    <row r="27" spans="1:7" ht="15.75" x14ac:dyDescent="0.25">
      <c r="A27" s="39"/>
      <c r="B27" s="42"/>
      <c r="C27" s="61"/>
      <c r="D27" s="94"/>
      <c r="E27" s="117"/>
    </row>
    <row r="28" spans="1:7" ht="19.5" customHeight="1" x14ac:dyDescent="0.25">
      <c r="A28" s="118"/>
      <c r="B28" s="160" t="s">
        <v>21</v>
      </c>
      <c r="C28" s="119">
        <f>SUM(C8:C26)</f>
        <v>608082.74999999988</v>
      </c>
      <c r="D28" s="119">
        <f>SUM(D8:D26)</f>
        <v>446498.32745999994</v>
      </c>
      <c r="E28" s="121">
        <f>D28/C28*100</f>
        <v>73.427231320079386</v>
      </c>
    </row>
    <row r="29" spans="1:7" ht="15.75" x14ac:dyDescent="0.25">
      <c r="A29" s="2"/>
      <c r="B29" s="2"/>
      <c r="C29" s="2"/>
      <c r="D29" s="2"/>
      <c r="E29" s="2"/>
    </row>
  </sheetData>
  <mergeCells count="3">
    <mergeCell ref="A3:E3"/>
    <mergeCell ref="A4:E4"/>
    <mergeCell ref="D6:E6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>
    <tabColor theme="6" tint="0.39997558519241921"/>
  </sheetPr>
  <dimension ref="A3:F28"/>
  <sheetViews>
    <sheetView tabSelected="1" view="pageBreakPreview" zoomScale="90" zoomScaleNormal="100" zoomScaleSheetLayoutView="90" workbookViewId="0">
      <selection activeCell="W4" sqref="W4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3.5" customHeight="1" x14ac:dyDescent="0.25">
      <c r="A4" s="190" t="s">
        <v>102</v>
      </c>
      <c r="B4" s="187"/>
      <c r="C4" s="187"/>
      <c r="D4" s="187"/>
      <c r="E4" s="187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5" t="s">
        <v>1</v>
      </c>
      <c r="B7" s="5" t="s">
        <v>2</v>
      </c>
      <c r="C7" s="18" t="s">
        <v>22</v>
      </c>
      <c r="D7" s="128" t="s">
        <v>26</v>
      </c>
      <c r="E7" s="18" t="s">
        <v>31</v>
      </c>
    </row>
    <row r="8" spans="1:5" ht="16.5" customHeight="1" x14ac:dyDescent="0.25">
      <c r="A8" s="44">
        <v>1</v>
      </c>
      <c r="B8" s="56" t="s">
        <v>4</v>
      </c>
      <c r="C8" s="137">
        <v>1742</v>
      </c>
      <c r="D8" s="137">
        <v>870.19799999999998</v>
      </c>
      <c r="E8" s="117">
        <f>D8/C8*100</f>
        <v>49.953960964408722</v>
      </c>
    </row>
    <row r="9" spans="1:5" x14ac:dyDescent="0.25">
      <c r="A9" s="39">
        <v>2</v>
      </c>
      <c r="B9" s="42" t="s">
        <v>5</v>
      </c>
      <c r="C9" s="137">
        <v>1805</v>
      </c>
      <c r="D9" s="137">
        <v>1112.95</v>
      </c>
      <c r="E9" s="117">
        <f t="shared" ref="E9:E28" si="0">D9/C9*100</f>
        <v>61.659279778393348</v>
      </c>
    </row>
    <row r="10" spans="1:5" x14ac:dyDescent="0.25">
      <c r="A10" s="39">
        <v>3</v>
      </c>
      <c r="B10" s="42" t="s">
        <v>29</v>
      </c>
      <c r="C10" s="137">
        <v>4678</v>
      </c>
      <c r="D10" s="137">
        <v>2153.5500000000002</v>
      </c>
      <c r="E10" s="117">
        <f t="shared" si="0"/>
        <v>46.035699016673796</v>
      </c>
    </row>
    <row r="11" spans="1:5" x14ac:dyDescent="0.25">
      <c r="A11" s="39">
        <v>4</v>
      </c>
      <c r="B11" s="42" t="s">
        <v>6</v>
      </c>
      <c r="C11" s="137">
        <v>2890</v>
      </c>
      <c r="D11" s="137">
        <v>1352.94</v>
      </c>
      <c r="E11" s="117">
        <f t="shared" si="0"/>
        <v>46.814532871972318</v>
      </c>
    </row>
    <row r="12" spans="1:5" x14ac:dyDescent="0.25">
      <c r="A12" s="39">
        <v>5</v>
      </c>
      <c r="B12" s="42" t="s">
        <v>7</v>
      </c>
      <c r="C12" s="137">
        <v>5839</v>
      </c>
      <c r="D12" s="137">
        <v>5135.16</v>
      </c>
      <c r="E12" s="117">
        <f t="shared" si="0"/>
        <v>87.945881144031517</v>
      </c>
    </row>
    <row r="13" spans="1:5" x14ac:dyDescent="0.25">
      <c r="A13" s="39">
        <v>6</v>
      </c>
      <c r="B13" s="42" t="s">
        <v>8</v>
      </c>
      <c r="C13" s="137">
        <v>1453</v>
      </c>
      <c r="D13" s="137">
        <v>704.66</v>
      </c>
      <c r="E13" s="117">
        <f t="shared" si="0"/>
        <v>48.496902959394355</v>
      </c>
    </row>
    <row r="14" spans="1:5" x14ac:dyDescent="0.25">
      <c r="A14" s="39">
        <v>7</v>
      </c>
      <c r="B14" s="42" t="s">
        <v>9</v>
      </c>
      <c r="C14" s="137">
        <v>875</v>
      </c>
      <c r="D14" s="137">
        <v>760.1</v>
      </c>
      <c r="E14" s="117">
        <f t="shared" si="0"/>
        <v>86.868571428571428</v>
      </c>
    </row>
    <row r="15" spans="1:5" x14ac:dyDescent="0.25">
      <c r="A15" s="39">
        <v>8</v>
      </c>
      <c r="B15" s="42" t="s">
        <v>10</v>
      </c>
      <c r="C15" s="137">
        <v>2777</v>
      </c>
      <c r="D15" s="137">
        <v>2421.67</v>
      </c>
      <c r="E15" s="117">
        <f t="shared" si="0"/>
        <v>87.204537270435722</v>
      </c>
    </row>
    <row r="16" spans="1:5" x14ac:dyDescent="0.25">
      <c r="A16" s="39">
        <v>9</v>
      </c>
      <c r="B16" s="42" t="s">
        <v>11</v>
      </c>
      <c r="C16" s="137">
        <v>1094</v>
      </c>
      <c r="D16" s="137">
        <v>654.803</v>
      </c>
      <c r="E16" s="117">
        <f t="shared" si="0"/>
        <v>59.854021937842781</v>
      </c>
    </row>
    <row r="17" spans="1:5" x14ac:dyDescent="0.25">
      <c r="A17" s="39">
        <v>10</v>
      </c>
      <c r="B17" s="42" t="s">
        <v>12</v>
      </c>
      <c r="C17" s="137">
        <v>1918</v>
      </c>
      <c r="D17" s="137">
        <v>1246.2190000000001</v>
      </c>
      <c r="E17" s="117">
        <f t="shared" si="0"/>
        <v>64.974921793534932</v>
      </c>
    </row>
    <row r="18" spans="1:5" x14ac:dyDescent="0.25">
      <c r="A18" s="39">
        <v>11</v>
      </c>
      <c r="B18" s="42" t="s">
        <v>13</v>
      </c>
      <c r="C18" s="137">
        <v>2770</v>
      </c>
      <c r="D18" s="137">
        <v>1675.076</v>
      </c>
      <c r="E18" s="117">
        <f t="shared" si="0"/>
        <v>60.472057761732856</v>
      </c>
    </row>
    <row r="19" spans="1:5" x14ac:dyDescent="0.25">
      <c r="A19" s="39">
        <v>12</v>
      </c>
      <c r="B19" s="42" t="s">
        <v>14</v>
      </c>
      <c r="C19" s="137">
        <v>381</v>
      </c>
      <c r="D19" s="137">
        <v>182.58</v>
      </c>
      <c r="E19" s="117">
        <f t="shared" si="0"/>
        <v>47.921259842519689</v>
      </c>
    </row>
    <row r="20" spans="1:5" x14ac:dyDescent="0.25">
      <c r="A20" s="39">
        <v>13</v>
      </c>
      <c r="B20" s="42" t="s">
        <v>15</v>
      </c>
      <c r="C20" s="137">
        <v>690</v>
      </c>
      <c r="D20" s="137">
        <v>621.3125</v>
      </c>
      <c r="E20" s="117">
        <f t="shared" si="0"/>
        <v>90.045289855072468</v>
      </c>
    </row>
    <row r="21" spans="1:5" x14ac:dyDescent="0.25">
      <c r="A21" s="39">
        <v>14</v>
      </c>
      <c r="B21" s="42" t="s">
        <v>16</v>
      </c>
      <c r="C21" s="137">
        <v>3957</v>
      </c>
      <c r="D21" s="137">
        <v>2108.9929999999999</v>
      </c>
      <c r="E21" s="117">
        <f t="shared" si="0"/>
        <v>53.297776092999747</v>
      </c>
    </row>
    <row r="22" spans="1:5" x14ac:dyDescent="0.25">
      <c r="A22" s="39">
        <v>15</v>
      </c>
      <c r="B22" s="42" t="s">
        <v>17</v>
      </c>
      <c r="C22" s="137">
        <v>1502</v>
      </c>
      <c r="D22" s="137">
        <v>1137.162</v>
      </c>
      <c r="E22" s="117">
        <f t="shared" si="0"/>
        <v>75.7098535286285</v>
      </c>
    </row>
    <row r="23" spans="1:5" x14ac:dyDescent="0.25">
      <c r="A23" s="39">
        <v>16</v>
      </c>
      <c r="B23" s="42" t="s">
        <v>18</v>
      </c>
      <c r="C23" s="137">
        <v>1388</v>
      </c>
      <c r="D23" s="137">
        <v>613.41</v>
      </c>
      <c r="E23" s="117">
        <f t="shared" si="0"/>
        <v>44.193804034582129</v>
      </c>
    </row>
    <row r="24" spans="1:5" x14ac:dyDescent="0.25">
      <c r="A24" s="39">
        <v>17</v>
      </c>
      <c r="B24" s="42" t="s">
        <v>19</v>
      </c>
      <c r="C24" s="137">
        <v>1925</v>
      </c>
      <c r="D24" s="137">
        <v>1155.6179999999999</v>
      </c>
      <c r="E24" s="117">
        <f t="shared" si="0"/>
        <v>60.032103896103891</v>
      </c>
    </row>
    <row r="25" spans="1:5" x14ac:dyDescent="0.25">
      <c r="A25" s="39">
        <v>18</v>
      </c>
      <c r="B25" s="42" t="s">
        <v>20</v>
      </c>
      <c r="C25" s="137">
        <v>2732</v>
      </c>
      <c r="D25" s="137">
        <v>1407.672</v>
      </c>
      <c r="E25" s="117">
        <f t="shared" si="0"/>
        <v>51.52532942898975</v>
      </c>
    </row>
    <row r="26" spans="1:5" x14ac:dyDescent="0.25">
      <c r="A26" s="39">
        <v>19</v>
      </c>
      <c r="B26" s="42" t="s">
        <v>30</v>
      </c>
      <c r="C26" s="137">
        <v>25402</v>
      </c>
      <c r="D26" s="137">
        <v>9927.6303200000002</v>
      </c>
      <c r="E26" s="117">
        <f t="shared" si="0"/>
        <v>39.082081410912529</v>
      </c>
    </row>
    <row r="27" spans="1:5" x14ac:dyDescent="0.25">
      <c r="A27" s="81"/>
      <c r="B27" s="42"/>
      <c r="C27" s="137"/>
      <c r="D27" s="174"/>
      <c r="E27" s="117"/>
    </row>
    <row r="28" spans="1:5" ht="19.5" customHeight="1" x14ac:dyDescent="0.25">
      <c r="A28" s="6"/>
      <c r="B28" s="168" t="s">
        <v>21</v>
      </c>
      <c r="C28" s="35">
        <f>SUM(C8:C26)</f>
        <v>65818</v>
      </c>
      <c r="D28" s="175">
        <f>SUM(D8:D26)</f>
        <v>35241.703819999995</v>
      </c>
      <c r="E28" s="36">
        <f t="shared" si="0"/>
        <v>53.544173052964226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F15"/>
  <sheetViews>
    <sheetView view="pageBreakPreview" zoomScale="110" zoomScaleNormal="100" zoomScaleSheetLayoutView="110" workbookViewId="0">
      <selection activeCell="G31" sqref="G3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53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5</v>
      </c>
      <c r="C8" s="117">
        <v>400</v>
      </c>
      <c r="D8" s="117">
        <v>400</v>
      </c>
      <c r="E8" s="117">
        <f t="shared" ref="E8:E13" si="0">D8/C8*100</f>
        <v>100</v>
      </c>
    </row>
    <row r="9" spans="1:5" s="2" customFormat="1" x14ac:dyDescent="0.25">
      <c r="A9" s="39">
        <v>2</v>
      </c>
      <c r="B9" s="176" t="s">
        <v>29</v>
      </c>
      <c r="C9" s="117">
        <v>200</v>
      </c>
      <c r="D9" s="117">
        <v>200</v>
      </c>
      <c r="E9" s="117">
        <f t="shared" si="0"/>
        <v>100</v>
      </c>
    </row>
    <row r="10" spans="1:5" s="2" customFormat="1" x14ac:dyDescent="0.25">
      <c r="A10" s="39">
        <v>3</v>
      </c>
      <c r="B10" s="176" t="s">
        <v>7</v>
      </c>
      <c r="C10" s="117">
        <v>1000</v>
      </c>
      <c r="D10" s="117">
        <v>1000</v>
      </c>
      <c r="E10" s="117">
        <f t="shared" si="0"/>
        <v>100</v>
      </c>
    </row>
    <row r="11" spans="1:5" s="2" customFormat="1" x14ac:dyDescent="0.25">
      <c r="A11" s="39">
        <v>4</v>
      </c>
      <c r="B11" s="176" t="s">
        <v>10</v>
      </c>
      <c r="C11" s="117">
        <v>900</v>
      </c>
      <c r="D11" s="117">
        <v>900</v>
      </c>
      <c r="E11" s="117">
        <f t="shared" si="0"/>
        <v>100</v>
      </c>
    </row>
    <row r="12" spans="1:5" s="2" customFormat="1" x14ac:dyDescent="0.25">
      <c r="A12" s="39">
        <v>5</v>
      </c>
      <c r="B12" s="176" t="s">
        <v>13</v>
      </c>
      <c r="C12" s="117">
        <v>1000</v>
      </c>
      <c r="D12" s="117">
        <v>1000</v>
      </c>
      <c r="E12" s="117">
        <f t="shared" si="0"/>
        <v>100</v>
      </c>
    </row>
    <row r="13" spans="1:5" s="2" customFormat="1" x14ac:dyDescent="0.25">
      <c r="A13" s="39">
        <v>6</v>
      </c>
      <c r="B13" s="176" t="s">
        <v>16</v>
      </c>
      <c r="C13" s="117">
        <v>200</v>
      </c>
      <c r="D13" s="117">
        <v>200</v>
      </c>
      <c r="E13" s="117">
        <f t="shared" si="0"/>
        <v>100</v>
      </c>
    </row>
    <row r="14" spans="1:5" s="2" customFormat="1" x14ac:dyDescent="0.25">
      <c r="A14" s="39"/>
      <c r="B14" s="40"/>
      <c r="C14" s="137"/>
      <c r="D14" s="137"/>
      <c r="E14" s="117"/>
    </row>
    <row r="15" spans="1:5" s="2" customFormat="1" ht="19.5" customHeight="1" x14ac:dyDescent="0.25">
      <c r="A15" s="6"/>
      <c r="B15" s="83" t="s">
        <v>21</v>
      </c>
      <c r="C15" s="35">
        <f>SUM(C8:C14)</f>
        <v>3700</v>
      </c>
      <c r="D15" s="35">
        <f>SUM(D8:D14)</f>
        <v>3700</v>
      </c>
      <c r="E15" s="36">
        <f>D15/C15*100</f>
        <v>100</v>
      </c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F12"/>
  <sheetViews>
    <sheetView view="pageBreakPreview" zoomScale="90" zoomScaleNormal="100" zoomScaleSheetLayoutView="90" workbookViewId="0">
      <selection activeCell="G31" sqref="G3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97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9</v>
      </c>
      <c r="C8" s="117">
        <v>300</v>
      </c>
      <c r="D8" s="182"/>
      <c r="E8" s="117">
        <f>D8/C8*100</f>
        <v>0</v>
      </c>
    </row>
    <row r="9" spans="1:5" s="2" customFormat="1" x14ac:dyDescent="0.25">
      <c r="A9" s="39">
        <v>2</v>
      </c>
      <c r="B9" s="173" t="s">
        <v>12</v>
      </c>
      <c r="C9" s="117">
        <v>500</v>
      </c>
      <c r="D9" s="182">
        <v>500</v>
      </c>
      <c r="E9" s="117">
        <f>D9/C9*100</f>
        <v>100</v>
      </c>
    </row>
    <row r="10" spans="1:5" s="2" customFormat="1" x14ac:dyDescent="0.25">
      <c r="A10" s="39">
        <v>3</v>
      </c>
      <c r="B10" s="173" t="s">
        <v>16</v>
      </c>
      <c r="C10" s="117">
        <v>400</v>
      </c>
      <c r="D10" s="182">
        <v>400</v>
      </c>
      <c r="E10" s="117">
        <f>D10/C10*100</f>
        <v>100</v>
      </c>
    </row>
    <row r="11" spans="1:5" s="2" customFormat="1" x14ac:dyDescent="0.25">
      <c r="A11" s="39"/>
      <c r="B11" s="40"/>
      <c r="C11" s="137"/>
      <c r="D11" s="137"/>
      <c r="E11" s="117"/>
    </row>
    <row r="12" spans="1:5" s="2" customFormat="1" ht="19.5" customHeight="1" x14ac:dyDescent="0.25">
      <c r="A12" s="6"/>
      <c r="B12" s="83" t="s">
        <v>21</v>
      </c>
      <c r="C12" s="35">
        <f>SUM(C8:C11)</f>
        <v>1200</v>
      </c>
      <c r="D12" s="183">
        <f>SUM(D8:D11)</f>
        <v>900</v>
      </c>
      <c r="E12" s="36">
        <f>D12/C12*100</f>
        <v>75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G22"/>
  <sheetViews>
    <sheetView view="pageBreakPreview" zoomScale="86" zoomScaleNormal="100" zoomScaleSheetLayoutView="86" workbookViewId="0">
      <selection activeCell="A4" sqref="A4:E4"/>
    </sheetView>
  </sheetViews>
  <sheetFormatPr defaultRowHeight="12.75" x14ac:dyDescent="0.2"/>
  <cols>
    <col min="1" max="1" width="5.28515625" customWidth="1"/>
    <col min="2" max="2" width="26.85546875" customWidth="1"/>
    <col min="3" max="3" width="14.85546875" customWidth="1"/>
    <col min="4" max="4" width="13.5703125" customWidth="1"/>
    <col min="5" max="5" width="17.5703125" customWidth="1"/>
  </cols>
  <sheetData>
    <row r="1" spans="1:7" ht="15.75" x14ac:dyDescent="0.25">
      <c r="A1" s="2"/>
      <c r="B1" s="2"/>
    </row>
    <row r="2" spans="1:7" ht="15.75" x14ac:dyDescent="0.25">
      <c r="A2" s="2"/>
      <c r="B2" s="2"/>
    </row>
    <row r="3" spans="1:7" ht="19.5" customHeight="1" x14ac:dyDescent="0.2">
      <c r="A3" s="185" t="s">
        <v>27</v>
      </c>
      <c r="B3" s="185"/>
      <c r="C3" s="185"/>
      <c r="D3" s="185"/>
      <c r="E3" s="185"/>
    </row>
    <row r="4" spans="1:7" ht="66" customHeight="1" x14ac:dyDescent="0.2">
      <c r="A4" s="190" t="s">
        <v>80</v>
      </c>
      <c r="B4" s="190"/>
      <c r="C4" s="190"/>
      <c r="D4" s="190"/>
      <c r="E4" s="190"/>
    </row>
    <row r="5" spans="1:7" s="24" customFormat="1" ht="16.5" customHeight="1" x14ac:dyDescent="0.25">
      <c r="A5" s="21"/>
      <c r="B5" s="20"/>
      <c r="C5" s="26"/>
    </row>
    <row r="6" spans="1:7" s="24" customFormat="1" ht="15.75" x14ac:dyDescent="0.25">
      <c r="A6" s="4"/>
      <c r="B6" s="4"/>
      <c r="C6" s="3"/>
      <c r="D6" s="188" t="s">
        <v>0</v>
      </c>
      <c r="E6" s="188"/>
    </row>
    <row r="7" spans="1:7" s="24" customFormat="1" ht="31.5" x14ac:dyDescent="0.2">
      <c r="A7" s="5" t="s">
        <v>1</v>
      </c>
      <c r="B7" s="18" t="s">
        <v>2</v>
      </c>
      <c r="C7" s="60" t="s">
        <v>3</v>
      </c>
      <c r="D7" s="128" t="s">
        <v>28</v>
      </c>
      <c r="E7" s="18" t="s">
        <v>31</v>
      </c>
    </row>
    <row r="8" spans="1:7" s="24" customFormat="1" ht="15.75" customHeight="1" x14ac:dyDescent="0.2">
      <c r="A8" s="44">
        <v>1</v>
      </c>
      <c r="B8" s="56" t="s">
        <v>4</v>
      </c>
      <c r="C8" s="102">
        <v>1700</v>
      </c>
      <c r="D8" s="102">
        <v>1700</v>
      </c>
      <c r="E8" s="102">
        <f>D8/C8*100</f>
        <v>100</v>
      </c>
      <c r="G8" s="147"/>
    </row>
    <row r="9" spans="1:7" s="24" customFormat="1" ht="15.75" customHeight="1" x14ac:dyDescent="0.2">
      <c r="A9" s="39">
        <v>2</v>
      </c>
      <c r="B9" s="42" t="s">
        <v>5</v>
      </c>
      <c r="C9" s="102">
        <v>1846</v>
      </c>
      <c r="D9" s="102">
        <v>1846</v>
      </c>
      <c r="E9" s="102">
        <f>D9/C9*100</f>
        <v>100</v>
      </c>
      <c r="G9" s="147"/>
    </row>
    <row r="10" spans="1:7" s="24" customFormat="1" ht="15.75" customHeight="1" x14ac:dyDescent="0.2">
      <c r="A10" s="39">
        <v>3</v>
      </c>
      <c r="B10" s="42" t="s">
        <v>29</v>
      </c>
      <c r="C10" s="102">
        <v>688</v>
      </c>
      <c r="D10" s="102">
        <v>688</v>
      </c>
      <c r="E10" s="102">
        <f t="shared" ref="E10:E20" si="0">D10/C10*100</f>
        <v>100</v>
      </c>
      <c r="G10" s="147"/>
    </row>
    <row r="11" spans="1:7" s="24" customFormat="1" ht="15.75" customHeight="1" x14ac:dyDescent="0.2">
      <c r="A11" s="39">
        <v>4</v>
      </c>
      <c r="B11" s="42" t="s">
        <v>6</v>
      </c>
      <c r="C11" s="102">
        <v>6002</v>
      </c>
      <c r="D11" s="102">
        <v>6002</v>
      </c>
      <c r="E11" s="102">
        <f t="shared" si="0"/>
        <v>100</v>
      </c>
      <c r="G11" s="147"/>
    </row>
    <row r="12" spans="1:7" s="24" customFormat="1" ht="15.75" customHeight="1" x14ac:dyDescent="0.2">
      <c r="A12" s="39">
        <v>5</v>
      </c>
      <c r="B12" s="42" t="s">
        <v>7</v>
      </c>
      <c r="C12" s="102">
        <v>7193</v>
      </c>
      <c r="D12" s="102">
        <v>7193</v>
      </c>
      <c r="E12" s="102">
        <f t="shared" si="0"/>
        <v>100</v>
      </c>
      <c r="G12" s="147"/>
    </row>
    <row r="13" spans="1:7" s="24" customFormat="1" ht="15.75" customHeight="1" x14ac:dyDescent="0.2">
      <c r="A13" s="39">
        <v>6</v>
      </c>
      <c r="B13" s="42" t="s">
        <v>8</v>
      </c>
      <c r="C13" s="102">
        <v>20821</v>
      </c>
      <c r="D13" s="102">
        <v>20821</v>
      </c>
      <c r="E13" s="102">
        <f t="shared" si="0"/>
        <v>100</v>
      </c>
      <c r="G13" s="147"/>
    </row>
    <row r="14" spans="1:7" s="24" customFormat="1" ht="15.75" customHeight="1" x14ac:dyDescent="0.2">
      <c r="A14" s="39">
        <v>7</v>
      </c>
      <c r="B14" s="42" t="s">
        <v>9</v>
      </c>
      <c r="C14" s="102">
        <v>10661</v>
      </c>
      <c r="D14" s="102">
        <v>10661</v>
      </c>
      <c r="E14" s="102">
        <f t="shared" si="0"/>
        <v>100</v>
      </c>
      <c r="G14" s="147"/>
    </row>
    <row r="15" spans="1:7" s="24" customFormat="1" ht="15.75" customHeight="1" x14ac:dyDescent="0.2">
      <c r="A15" s="39">
        <v>8</v>
      </c>
      <c r="B15" s="42" t="s">
        <v>11</v>
      </c>
      <c r="C15" s="102">
        <v>1975</v>
      </c>
      <c r="D15" s="102">
        <v>1975</v>
      </c>
      <c r="E15" s="102">
        <f t="shared" si="0"/>
        <v>100</v>
      </c>
      <c r="G15" s="147"/>
    </row>
    <row r="16" spans="1:7" s="24" customFormat="1" ht="15.75" customHeight="1" x14ac:dyDescent="0.2">
      <c r="A16" s="39">
        <v>9</v>
      </c>
      <c r="B16" s="42" t="s">
        <v>13</v>
      </c>
      <c r="C16" s="102">
        <v>7449</v>
      </c>
      <c r="D16" s="102">
        <v>7449</v>
      </c>
      <c r="E16" s="102">
        <f t="shared" si="0"/>
        <v>100</v>
      </c>
      <c r="G16" s="147"/>
    </row>
    <row r="17" spans="1:7" ht="15.75" x14ac:dyDescent="0.2">
      <c r="A17" s="39">
        <v>10</v>
      </c>
      <c r="B17" s="42" t="s">
        <v>16</v>
      </c>
      <c r="C17" s="102">
        <v>1959</v>
      </c>
      <c r="D17" s="102">
        <v>1959</v>
      </c>
      <c r="E17" s="102">
        <f t="shared" si="0"/>
        <v>100</v>
      </c>
      <c r="F17" s="24"/>
      <c r="G17" s="147"/>
    </row>
    <row r="18" spans="1:7" ht="15.75" x14ac:dyDescent="0.2">
      <c r="A18" s="39">
        <v>11</v>
      </c>
      <c r="B18" s="42" t="s">
        <v>17</v>
      </c>
      <c r="C18" s="102">
        <v>518</v>
      </c>
      <c r="D18" s="102">
        <v>518</v>
      </c>
      <c r="E18" s="102">
        <f t="shared" si="0"/>
        <v>100</v>
      </c>
      <c r="G18" s="147"/>
    </row>
    <row r="19" spans="1:7" ht="15.75" x14ac:dyDescent="0.2">
      <c r="A19" s="39">
        <v>12</v>
      </c>
      <c r="B19" s="42" t="s">
        <v>18</v>
      </c>
      <c r="C19" s="102">
        <v>434</v>
      </c>
      <c r="D19" s="102">
        <v>434</v>
      </c>
      <c r="E19" s="102">
        <f t="shared" si="0"/>
        <v>100</v>
      </c>
      <c r="G19" s="147"/>
    </row>
    <row r="20" spans="1:7" ht="15.75" x14ac:dyDescent="0.2">
      <c r="A20" s="39">
        <v>13</v>
      </c>
      <c r="B20" s="42" t="s">
        <v>19</v>
      </c>
      <c r="C20" s="102">
        <v>6845</v>
      </c>
      <c r="D20" s="102">
        <v>6845</v>
      </c>
      <c r="E20" s="102">
        <f t="shared" si="0"/>
        <v>100</v>
      </c>
      <c r="G20" s="147"/>
    </row>
    <row r="21" spans="1:7" ht="15.75" x14ac:dyDescent="0.2">
      <c r="A21" s="39"/>
      <c r="B21" s="42"/>
      <c r="C21" s="111"/>
      <c r="D21" s="112"/>
      <c r="E21" s="102"/>
    </row>
    <row r="22" spans="1:7" ht="15.75" x14ac:dyDescent="0.2">
      <c r="A22" s="109"/>
      <c r="B22" s="110" t="s">
        <v>21</v>
      </c>
      <c r="C22" s="64">
        <f>SUM(C8:C20)</f>
        <v>68091</v>
      </c>
      <c r="D22" s="64">
        <f>SUM(D8:D20)</f>
        <v>68091</v>
      </c>
      <c r="E22" s="64">
        <f>D22/C22*100</f>
        <v>100</v>
      </c>
    </row>
  </sheetData>
  <mergeCells count="3">
    <mergeCell ref="A3:E3"/>
    <mergeCell ref="A4:E4"/>
    <mergeCell ref="D6:E6"/>
  </mergeCells>
  <phoneticPr fontId="0" type="noConversion"/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F10"/>
  <sheetViews>
    <sheetView view="pageBreakPreview" zoomScale="90" zoomScaleNormal="100" zoomScaleSheetLayoutView="90" workbookViewId="0">
      <selection activeCell="G31" sqref="G31"/>
    </sheetView>
  </sheetViews>
  <sheetFormatPr defaultRowHeight="15.75" x14ac:dyDescent="0.25"/>
  <cols>
    <col min="1" max="1" width="5.28515625" style="2" customWidth="1"/>
    <col min="2" max="2" width="31" style="2" customWidth="1"/>
    <col min="3" max="4" width="16.85546875" style="2" customWidth="1"/>
    <col min="5" max="5" width="16.28515625" style="2" customWidth="1"/>
    <col min="6" max="6" width="9.140625" style="2"/>
  </cols>
  <sheetData>
    <row r="3" spans="1:5" ht="19.5" customHeight="1" x14ac:dyDescent="0.25">
      <c r="A3" s="194" t="s">
        <v>25</v>
      </c>
      <c r="B3" s="194"/>
      <c r="C3" s="194"/>
      <c r="D3" s="194"/>
      <c r="E3" s="194"/>
    </row>
    <row r="4" spans="1:5" ht="71.25" customHeight="1" x14ac:dyDescent="0.25">
      <c r="A4" s="190" t="s">
        <v>99</v>
      </c>
      <c r="B4" s="190"/>
      <c r="C4" s="190"/>
      <c r="D4" s="190"/>
      <c r="E4" s="190"/>
    </row>
    <row r="5" spans="1:5" ht="12.75" customHeight="1" x14ac:dyDescent="0.25">
      <c r="A5" s="27"/>
      <c r="B5" s="20"/>
      <c r="C5" s="28"/>
    </row>
    <row r="6" spans="1:5" x14ac:dyDescent="0.25">
      <c r="A6" s="20"/>
      <c r="B6" s="20"/>
      <c r="C6" s="22"/>
      <c r="D6" s="188" t="s">
        <v>0</v>
      </c>
      <c r="E6" s="188"/>
    </row>
    <row r="7" spans="1:5" ht="35.25" customHeight="1" x14ac:dyDescent="0.25">
      <c r="A7" s="18" t="s">
        <v>1</v>
      </c>
      <c r="B7" s="18" t="s">
        <v>2</v>
      </c>
      <c r="C7" s="18" t="s">
        <v>22</v>
      </c>
      <c r="D7" s="128" t="s">
        <v>26</v>
      </c>
      <c r="E7" s="18" t="s">
        <v>31</v>
      </c>
    </row>
    <row r="8" spans="1:5" s="2" customFormat="1" x14ac:dyDescent="0.25">
      <c r="A8" s="177">
        <v>1</v>
      </c>
      <c r="B8" s="173" t="s">
        <v>16</v>
      </c>
      <c r="C8" s="117">
        <v>4951.3</v>
      </c>
      <c r="D8" s="117">
        <v>4951.3</v>
      </c>
      <c r="E8" s="117">
        <f>D8/C8*100</f>
        <v>100</v>
      </c>
    </row>
    <row r="9" spans="1:5" s="2" customFormat="1" x14ac:dyDescent="0.25">
      <c r="A9" s="39"/>
      <c r="B9" s="40"/>
      <c r="C9" s="137"/>
      <c r="D9" s="137"/>
      <c r="E9" s="117"/>
    </row>
    <row r="10" spans="1:5" s="2" customFormat="1" ht="19.5" customHeight="1" x14ac:dyDescent="0.25">
      <c r="A10" s="6"/>
      <c r="B10" s="83" t="s">
        <v>21</v>
      </c>
      <c r="C10" s="35">
        <f>SUM(C8:C9)</f>
        <v>4951.3</v>
      </c>
      <c r="D10" s="35">
        <f>SUM(D8:D9)</f>
        <v>4951.3</v>
      </c>
      <c r="E10" s="36">
        <f>D10/C10*100</f>
        <v>100</v>
      </c>
    </row>
  </sheetData>
  <mergeCells count="3">
    <mergeCell ref="A3:E3"/>
    <mergeCell ref="A4:E4"/>
    <mergeCell ref="D6:E6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view="pageBreakPreview" zoomScale="80" zoomScaleNormal="100" zoomScaleSheetLayoutView="80" workbookViewId="0">
      <selection activeCell="C10" sqref="C10"/>
    </sheetView>
  </sheetViews>
  <sheetFormatPr defaultRowHeight="12.75" x14ac:dyDescent="0.2"/>
  <cols>
    <col min="1" max="1" width="5.7109375" customWidth="1"/>
    <col min="2" max="2" width="28.140625" customWidth="1"/>
    <col min="3" max="3" width="16" bestFit="1" customWidth="1"/>
    <col min="4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86.25" customHeight="1" x14ac:dyDescent="0.2">
      <c r="A4" s="187" t="s">
        <v>82</v>
      </c>
      <c r="B4" s="192"/>
      <c r="C4" s="192"/>
      <c r="D4" s="192"/>
      <c r="E4" s="192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18" t="s">
        <v>1</v>
      </c>
      <c r="B7" s="18" t="s">
        <v>2</v>
      </c>
      <c r="C7" s="18" t="s">
        <v>22</v>
      </c>
      <c r="D7" s="128" t="s">
        <v>28</v>
      </c>
      <c r="E7" s="18" t="s">
        <v>31</v>
      </c>
    </row>
    <row r="8" spans="1:5" ht="15.75" x14ac:dyDescent="0.2">
      <c r="A8" s="39">
        <v>1</v>
      </c>
      <c r="B8" s="42" t="s">
        <v>10</v>
      </c>
      <c r="C8" s="41">
        <v>214.57499999999999</v>
      </c>
      <c r="D8" s="153">
        <v>214.57499999999999</v>
      </c>
      <c r="E8" s="95">
        <f>D8/C8*100</f>
        <v>100</v>
      </c>
    </row>
    <row r="9" spans="1:5" ht="15.75" x14ac:dyDescent="0.2">
      <c r="A9" s="39">
        <v>2</v>
      </c>
      <c r="B9" s="42" t="s">
        <v>15</v>
      </c>
      <c r="C9" s="41">
        <v>214.57499999999999</v>
      </c>
      <c r="D9" s="153">
        <v>214.57499999999999</v>
      </c>
      <c r="E9" s="95">
        <f>D9/C9*100</f>
        <v>100</v>
      </c>
    </row>
    <row r="10" spans="1:5" ht="15.75" x14ac:dyDescent="0.2">
      <c r="A10" s="39">
        <v>3</v>
      </c>
      <c r="B10" s="42" t="s">
        <v>34</v>
      </c>
      <c r="C10" s="41">
        <v>15756.7</v>
      </c>
      <c r="D10" s="153">
        <v>5329.7608499999997</v>
      </c>
      <c r="E10" s="95">
        <f>D10/C10*100</f>
        <v>33.825362226862218</v>
      </c>
    </row>
    <row r="11" spans="1:5" ht="15.75" x14ac:dyDescent="0.2">
      <c r="A11" s="39"/>
      <c r="B11" s="42"/>
      <c r="C11" s="137"/>
      <c r="D11" s="137"/>
      <c r="E11" s="124"/>
    </row>
    <row r="12" spans="1:5" ht="19.5" customHeight="1" x14ac:dyDescent="0.25">
      <c r="A12" s="118"/>
      <c r="B12" s="160" t="s">
        <v>21</v>
      </c>
      <c r="C12" s="125">
        <f>SUM(C8:C10)</f>
        <v>16185.85</v>
      </c>
      <c r="D12" s="125">
        <f>SUM(D8:D10)</f>
        <v>5758.9108499999993</v>
      </c>
      <c r="E12" s="75">
        <f>D12/C12*100</f>
        <v>35.579909921320166</v>
      </c>
    </row>
    <row r="13" spans="1:5" ht="15.75" x14ac:dyDescent="0.25">
      <c r="A13" s="2"/>
      <c r="B13" s="2"/>
      <c r="C13" s="24"/>
      <c r="D13" s="24"/>
      <c r="E13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4"/>
  <sheetViews>
    <sheetView view="pageBreakPreview" zoomScale="80" zoomScaleNormal="100" zoomScaleSheetLayoutView="80" workbookViewId="0">
      <selection activeCell="A4" sqref="A4:E4"/>
    </sheetView>
  </sheetViews>
  <sheetFormatPr defaultRowHeight="12.75" x14ac:dyDescent="0.2"/>
  <cols>
    <col min="1" max="1" width="5.140625" customWidth="1"/>
    <col min="2" max="2" width="24.425781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59.25" customHeight="1" x14ac:dyDescent="0.2">
      <c r="A4" s="187" t="s">
        <v>81</v>
      </c>
      <c r="B4" s="187"/>
      <c r="C4" s="187"/>
      <c r="D4" s="187"/>
      <c r="E4" s="187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18" t="s">
        <v>1</v>
      </c>
      <c r="B7" s="18" t="s">
        <v>2</v>
      </c>
      <c r="C7" s="18" t="s">
        <v>22</v>
      </c>
      <c r="D7" s="128" t="s">
        <v>28</v>
      </c>
      <c r="E7" s="18" t="s">
        <v>31</v>
      </c>
    </row>
    <row r="8" spans="1:5" ht="15.75" x14ac:dyDescent="0.2">
      <c r="A8" s="39">
        <v>1</v>
      </c>
      <c r="B8" s="42" t="s">
        <v>5</v>
      </c>
      <c r="C8" s="153">
        <v>980</v>
      </c>
      <c r="D8" s="153"/>
      <c r="E8" s="95">
        <f>D8/C8*100</f>
        <v>0</v>
      </c>
    </row>
    <row r="9" spans="1:5" ht="15.75" x14ac:dyDescent="0.2">
      <c r="A9" s="39">
        <v>2</v>
      </c>
      <c r="B9" s="42" t="s">
        <v>8</v>
      </c>
      <c r="C9" s="153">
        <v>1404</v>
      </c>
      <c r="D9" s="153"/>
      <c r="E9" s="95">
        <f>D9/C9*100</f>
        <v>0</v>
      </c>
    </row>
    <row r="10" spans="1:5" ht="15.75" x14ac:dyDescent="0.2">
      <c r="A10" s="39">
        <v>3</v>
      </c>
      <c r="B10" s="42" t="s">
        <v>15</v>
      </c>
      <c r="C10" s="153">
        <v>930</v>
      </c>
      <c r="D10" s="153"/>
      <c r="E10" s="95">
        <f>D10/C10*100</f>
        <v>0</v>
      </c>
    </row>
    <row r="11" spans="1:5" ht="15.75" x14ac:dyDescent="0.2">
      <c r="A11" s="39">
        <v>4</v>
      </c>
      <c r="B11" s="42" t="s">
        <v>19</v>
      </c>
      <c r="C11" s="153">
        <v>840</v>
      </c>
      <c r="D11" s="153"/>
      <c r="E11" s="95">
        <f>D11/C11*100</f>
        <v>0</v>
      </c>
    </row>
    <row r="12" spans="1:5" ht="15.75" x14ac:dyDescent="0.2">
      <c r="A12" s="39"/>
      <c r="B12" s="42"/>
      <c r="C12" s="137"/>
      <c r="D12" s="153"/>
      <c r="E12" s="124"/>
    </row>
    <row r="13" spans="1:5" ht="19.5" customHeight="1" x14ac:dyDescent="0.25">
      <c r="A13" s="118"/>
      <c r="B13" s="114" t="s">
        <v>21</v>
      </c>
      <c r="C13" s="125">
        <f>SUM(C8:C11)</f>
        <v>4154</v>
      </c>
      <c r="D13" s="125">
        <f>SUM(D8:D11)</f>
        <v>0</v>
      </c>
      <c r="E13" s="75">
        <f>D13/C13*100</f>
        <v>0</v>
      </c>
    </row>
    <row r="14" spans="1:5" ht="15.75" x14ac:dyDescent="0.25">
      <c r="A14" s="2"/>
      <c r="B14" s="2"/>
      <c r="C14" s="24"/>
      <c r="D14" s="24"/>
      <c r="E14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9"/>
  <sheetViews>
    <sheetView view="pageBreakPreview" zoomScale="90" zoomScaleNormal="100" zoomScaleSheetLayoutView="90" workbookViewId="0">
      <selection activeCell="A4" sqref="A4:E4"/>
    </sheetView>
  </sheetViews>
  <sheetFormatPr defaultRowHeight="12.75" x14ac:dyDescent="0.2"/>
  <cols>
    <col min="1" max="1" width="6" customWidth="1"/>
    <col min="2" max="2" width="28.140625" customWidth="1"/>
    <col min="3" max="4" width="14.7109375" customWidth="1"/>
    <col min="5" max="5" width="18.140625" customWidth="1"/>
  </cols>
  <sheetData>
    <row r="1" spans="1:5" ht="15.75" x14ac:dyDescent="0.25">
      <c r="A1" s="1"/>
      <c r="C1" s="14"/>
    </row>
    <row r="2" spans="1:5" ht="15.75" x14ac:dyDescent="0.25">
      <c r="A2" s="1"/>
      <c r="C2" s="14"/>
    </row>
    <row r="3" spans="1:5" ht="19.5" customHeight="1" x14ac:dyDescent="0.3">
      <c r="A3" s="191" t="s">
        <v>25</v>
      </c>
      <c r="B3" s="191"/>
      <c r="C3" s="191"/>
      <c r="D3" s="191"/>
      <c r="E3" s="191"/>
    </row>
    <row r="4" spans="1:5" ht="42" customHeight="1" x14ac:dyDescent="0.2">
      <c r="A4" s="187" t="s">
        <v>83</v>
      </c>
      <c r="B4" s="187"/>
      <c r="C4" s="187"/>
      <c r="D4" s="187"/>
      <c r="E4" s="187"/>
    </row>
    <row r="5" spans="1:5" ht="12.75" customHeight="1" x14ac:dyDescent="0.25">
      <c r="A5" s="21"/>
      <c r="B5" s="20"/>
      <c r="C5" s="19"/>
    </row>
    <row r="6" spans="1:5" ht="15.75" x14ac:dyDescent="0.25">
      <c r="A6" s="20"/>
      <c r="B6" s="20"/>
      <c r="D6" s="188" t="s">
        <v>0</v>
      </c>
      <c r="E6" s="188"/>
    </row>
    <row r="7" spans="1:5" ht="31.5" x14ac:dyDescent="0.2">
      <c r="A7" s="5" t="s">
        <v>1</v>
      </c>
      <c r="B7" s="5" t="s">
        <v>2</v>
      </c>
      <c r="C7" s="18" t="s">
        <v>22</v>
      </c>
      <c r="D7" s="128" t="s">
        <v>28</v>
      </c>
      <c r="E7" s="5" t="s">
        <v>31</v>
      </c>
    </row>
    <row r="8" spans="1:5" ht="16.5" customHeight="1" x14ac:dyDescent="0.2">
      <c r="A8" s="44">
        <v>1</v>
      </c>
      <c r="B8" s="56" t="s">
        <v>4</v>
      </c>
      <c r="C8" s="137">
        <v>4887.3339900000001</v>
      </c>
      <c r="D8" s="137">
        <v>4546.4186099999997</v>
      </c>
      <c r="E8" s="113">
        <f>D8/C8*100</f>
        <v>93.024512327220748</v>
      </c>
    </row>
    <row r="9" spans="1:5" ht="15.75" x14ac:dyDescent="0.2">
      <c r="A9" s="39">
        <v>2</v>
      </c>
      <c r="B9" s="42" t="s">
        <v>5</v>
      </c>
      <c r="C9" s="137">
        <v>4432.6982699999999</v>
      </c>
      <c r="D9" s="137">
        <v>4432.6982699999999</v>
      </c>
      <c r="E9" s="95">
        <f t="shared" ref="E9:E28" si="0">D9/C9*100</f>
        <v>100</v>
      </c>
    </row>
    <row r="10" spans="1:5" ht="15.75" x14ac:dyDescent="0.2">
      <c r="A10" s="39">
        <v>3</v>
      </c>
      <c r="B10" s="42" t="s">
        <v>29</v>
      </c>
      <c r="C10" s="137">
        <v>4432.6982699999999</v>
      </c>
      <c r="D10" s="137">
        <v>4432.6982699999999</v>
      </c>
      <c r="E10" s="95">
        <f t="shared" si="0"/>
        <v>100</v>
      </c>
    </row>
    <row r="11" spans="1:5" ht="15.75" x14ac:dyDescent="0.2">
      <c r="A11" s="39">
        <v>4</v>
      </c>
      <c r="B11" s="42" t="s">
        <v>6</v>
      </c>
      <c r="C11" s="137">
        <v>3409.7678999999998</v>
      </c>
      <c r="D11" s="137">
        <v>3068.7911100000001</v>
      </c>
      <c r="E11" s="95">
        <f t="shared" si="0"/>
        <v>90.000000000000014</v>
      </c>
    </row>
    <row r="12" spans="1:5" ht="15.75" x14ac:dyDescent="0.2">
      <c r="A12" s="39">
        <v>5</v>
      </c>
      <c r="B12" s="42" t="s">
        <v>7</v>
      </c>
      <c r="C12" s="137">
        <v>15457.61448</v>
      </c>
      <c r="D12" s="137">
        <v>15457.61448</v>
      </c>
      <c r="E12" s="95">
        <f t="shared" si="0"/>
        <v>100</v>
      </c>
    </row>
    <row r="13" spans="1:5" ht="15.75" x14ac:dyDescent="0.2">
      <c r="A13" s="39">
        <v>6</v>
      </c>
      <c r="B13" s="42" t="s">
        <v>8</v>
      </c>
      <c r="C13" s="137">
        <v>2500.4964599999998</v>
      </c>
      <c r="D13" s="137">
        <v>2500.4964799999998</v>
      </c>
      <c r="E13" s="95">
        <f t="shared" si="0"/>
        <v>100.00000079984117</v>
      </c>
    </row>
    <row r="14" spans="1:5" ht="15.75" x14ac:dyDescent="0.2">
      <c r="A14" s="39">
        <v>7</v>
      </c>
      <c r="B14" s="42" t="s">
        <v>9</v>
      </c>
      <c r="C14" s="137">
        <v>1022.93037</v>
      </c>
      <c r="D14" s="137">
        <v>1022.93037</v>
      </c>
      <c r="E14" s="95">
        <f t="shared" si="0"/>
        <v>100</v>
      </c>
    </row>
    <row r="15" spans="1:5" ht="15.75" x14ac:dyDescent="0.2">
      <c r="A15" s="39">
        <v>8</v>
      </c>
      <c r="B15" s="42" t="s">
        <v>10</v>
      </c>
      <c r="C15" s="137">
        <v>2386.8375299999998</v>
      </c>
      <c r="D15" s="137">
        <v>2386.8375299999998</v>
      </c>
      <c r="E15" s="95">
        <f t="shared" si="0"/>
        <v>100</v>
      </c>
    </row>
    <row r="16" spans="1:5" ht="15.75" x14ac:dyDescent="0.2">
      <c r="A16" s="39">
        <v>9</v>
      </c>
      <c r="B16" s="42" t="s">
        <v>11</v>
      </c>
      <c r="C16" s="137">
        <v>4091.7214800000002</v>
      </c>
      <c r="D16" s="137">
        <v>4091.7214800000002</v>
      </c>
      <c r="E16" s="95">
        <f t="shared" si="0"/>
        <v>100</v>
      </c>
    </row>
    <row r="17" spans="1:5" ht="15.75" x14ac:dyDescent="0.2">
      <c r="A17" s="39">
        <v>10</v>
      </c>
      <c r="B17" s="42" t="s">
        <v>12</v>
      </c>
      <c r="C17" s="137">
        <v>5228.3107799999998</v>
      </c>
      <c r="D17" s="137">
        <v>4288.5344699999996</v>
      </c>
      <c r="E17" s="95">
        <f t="shared" si="0"/>
        <v>82.025240091026106</v>
      </c>
    </row>
    <row r="18" spans="1:5" ht="15.75" x14ac:dyDescent="0.2">
      <c r="A18" s="39">
        <v>11</v>
      </c>
      <c r="B18" s="42" t="s">
        <v>13</v>
      </c>
      <c r="C18" s="137">
        <v>7501.48938</v>
      </c>
      <c r="D18" s="137">
        <v>6561.02304</v>
      </c>
      <c r="E18" s="95">
        <f t="shared" si="0"/>
        <v>87.462938459828905</v>
      </c>
    </row>
    <row r="19" spans="1:5" ht="15.75" x14ac:dyDescent="0.2">
      <c r="A19" s="39">
        <v>12</v>
      </c>
      <c r="B19" s="42" t="s">
        <v>14</v>
      </c>
      <c r="C19" s="137">
        <v>1363.90716</v>
      </c>
      <c r="D19" s="137">
        <v>1363.90716</v>
      </c>
      <c r="E19" s="95">
        <f t="shared" si="0"/>
        <v>100</v>
      </c>
    </row>
    <row r="20" spans="1:5" ht="15.75" x14ac:dyDescent="0.2">
      <c r="A20" s="39">
        <v>13</v>
      </c>
      <c r="B20" s="42" t="s">
        <v>15</v>
      </c>
      <c r="C20" s="137">
        <v>2500.4964599999998</v>
      </c>
      <c r="D20" s="137">
        <v>2500.4964599999998</v>
      </c>
      <c r="E20" s="95">
        <f t="shared" si="0"/>
        <v>100</v>
      </c>
    </row>
    <row r="21" spans="1:5" ht="15.75" x14ac:dyDescent="0.2">
      <c r="A21" s="39">
        <v>14</v>
      </c>
      <c r="B21" s="42" t="s">
        <v>16</v>
      </c>
      <c r="C21" s="137">
        <v>11479.55193</v>
      </c>
      <c r="D21" s="137">
        <v>11479.55193</v>
      </c>
      <c r="E21" s="95">
        <f t="shared" si="0"/>
        <v>100</v>
      </c>
    </row>
    <row r="22" spans="1:5" ht="15.75" x14ac:dyDescent="0.2">
      <c r="A22" s="39">
        <v>15</v>
      </c>
      <c r="B22" s="42" t="s">
        <v>17</v>
      </c>
      <c r="C22" s="137">
        <v>3068.7911100000001</v>
      </c>
      <c r="D22" s="137">
        <v>3068.7911100000001</v>
      </c>
      <c r="E22" s="95">
        <f t="shared" si="0"/>
        <v>100</v>
      </c>
    </row>
    <row r="23" spans="1:5" ht="15.75" x14ac:dyDescent="0.2">
      <c r="A23" s="39">
        <v>16</v>
      </c>
      <c r="B23" s="42" t="s">
        <v>18</v>
      </c>
      <c r="C23" s="137">
        <v>3068.7911100000001</v>
      </c>
      <c r="D23" s="137">
        <v>3068.7911100000001</v>
      </c>
      <c r="E23" s="95">
        <f t="shared" si="0"/>
        <v>100</v>
      </c>
    </row>
    <row r="24" spans="1:5" ht="15.75" x14ac:dyDescent="0.2">
      <c r="A24" s="39">
        <v>17</v>
      </c>
      <c r="B24" s="42" t="s">
        <v>19</v>
      </c>
      <c r="C24" s="137">
        <v>8979.0554699999993</v>
      </c>
      <c r="D24" s="137">
        <v>8979.0554699999993</v>
      </c>
      <c r="E24" s="95">
        <f t="shared" si="0"/>
        <v>100</v>
      </c>
    </row>
    <row r="25" spans="1:5" ht="15.75" x14ac:dyDescent="0.2">
      <c r="A25" s="39">
        <v>18</v>
      </c>
      <c r="B25" s="42" t="s">
        <v>20</v>
      </c>
      <c r="C25" s="137">
        <v>4432.6982699999999</v>
      </c>
      <c r="D25" s="137">
        <v>4432.6982699999999</v>
      </c>
      <c r="E25" s="95">
        <f t="shared" si="0"/>
        <v>100</v>
      </c>
    </row>
    <row r="26" spans="1:5" ht="15.75" x14ac:dyDescent="0.2">
      <c r="A26" s="39">
        <v>19</v>
      </c>
      <c r="B26" s="42" t="s">
        <v>30</v>
      </c>
      <c r="C26" s="137">
        <v>68492.509569999995</v>
      </c>
      <c r="D26" s="137">
        <v>68492.509579999998</v>
      </c>
      <c r="E26" s="95">
        <f t="shared" si="0"/>
        <v>100.00000001460015</v>
      </c>
    </row>
    <row r="27" spans="1:5" ht="15.75" x14ac:dyDescent="0.2">
      <c r="A27" s="39"/>
      <c r="B27" s="42"/>
      <c r="C27" s="137"/>
      <c r="D27" s="137"/>
      <c r="E27" s="124"/>
    </row>
    <row r="28" spans="1:5" ht="19.5" customHeight="1" x14ac:dyDescent="0.25">
      <c r="A28" s="118"/>
      <c r="B28" s="114" t="s">
        <v>21</v>
      </c>
      <c r="C28" s="125">
        <f>SUM(C8:C26)</f>
        <v>158737.69998999999</v>
      </c>
      <c r="D28" s="125">
        <f>SUM(D8:D26)</f>
        <v>156175.56520000001</v>
      </c>
      <c r="E28" s="75">
        <f t="shared" si="0"/>
        <v>98.385931766580086</v>
      </c>
    </row>
    <row r="29" spans="1:5" ht="15.75" x14ac:dyDescent="0.25">
      <c r="A29" s="2"/>
      <c r="B29" s="2"/>
      <c r="C29" s="24"/>
      <c r="D29" s="24"/>
      <c r="E29" s="24"/>
    </row>
  </sheetData>
  <mergeCells count="3">
    <mergeCell ref="A3:E3"/>
    <mergeCell ref="A4:E4"/>
    <mergeCell ref="D6:E6"/>
  </mergeCells>
  <printOptions horizontalCentered="1"/>
  <pageMargins left="0.81" right="0.19685039370078741" top="0.59055118110236227" bottom="0.98425196850393704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61</vt:i4>
      </vt:variant>
      <vt:variant>
        <vt:lpstr>Именованные диапазоны</vt:lpstr>
      </vt:variant>
      <vt:variant>
        <vt:i4>30</vt:i4>
      </vt:variant>
    </vt:vector>
  </HeadingPairs>
  <TitlesOfParts>
    <vt:vector size="91" baseType="lpstr">
      <vt:lpstr>1</vt:lpstr>
      <vt:lpstr>таб3 ДЭС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таб многокв дом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Лист2</vt:lpstr>
      <vt:lpstr>'1'!Print_Area</vt:lpstr>
      <vt:lpstr>'10'!Print_Area</vt:lpstr>
      <vt:lpstr>'11'!Print_Area</vt:lpstr>
      <vt:lpstr>'13'!Print_Area</vt:lpstr>
      <vt:lpstr>'15'!Print_Area</vt:lpstr>
      <vt:lpstr>'2'!Print_Area</vt:lpstr>
      <vt:lpstr>'23'!Print_Area</vt:lpstr>
      <vt:lpstr>'26'!Print_Area</vt:lpstr>
      <vt:lpstr>'3'!Print_Area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'46'!Print_Area</vt:lpstr>
      <vt:lpstr>'49'!Print_Area</vt:lpstr>
      <vt:lpstr>'5'!Print_Area</vt:lpstr>
      <vt:lpstr>'51'!Print_Area</vt:lpstr>
      <vt:lpstr>'52'!Print_Area</vt:lpstr>
      <vt:lpstr>'54'!Print_Area</vt:lpstr>
      <vt:lpstr>'55'!Print_Area</vt:lpstr>
      <vt:lpstr>'6'!Print_Area</vt:lpstr>
      <vt:lpstr>'7'!Print_Area</vt:lpstr>
      <vt:lpstr>'46'!Print_Titles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Грецких О.П.</cp:lastModifiedBy>
  <cp:lastPrinted>2024-08-23T08:17:52Z</cp:lastPrinted>
  <dcterms:created xsi:type="dcterms:W3CDTF">1996-10-08T23:32:33Z</dcterms:created>
  <dcterms:modified xsi:type="dcterms:W3CDTF">2024-09-25T07:29:42Z</dcterms:modified>
</cp:coreProperties>
</file>